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" sheetId="1" r:id="rId1"/>
    <sheet name="Р 1" sheetId="2" r:id="rId2"/>
    <sheet name="Р 2" sheetId="3" r:id="rId3"/>
    <sheet name="Р 3" sheetId="4" r:id="rId4"/>
    <sheet name="P 4" sheetId="5" r:id="rId5"/>
    <sheet name="P 5 А" sheetId="6" r:id="rId6"/>
    <sheet name="P 5 B" sheetId="7" r:id="rId7"/>
    <sheet name="P 5_1 A" sheetId="8" r:id="rId8"/>
    <sheet name="P 5_1 B" sheetId="9" r:id="rId9"/>
    <sheet name="P 5_2 A" sheetId="10" r:id="rId10"/>
    <sheet name="P 5_2 B" sheetId="11" r:id="rId11"/>
    <sheet name="P 6" sheetId="12" r:id="rId12"/>
    <sheet name="Р 7" sheetId="13" r:id="rId13"/>
    <sheet name="Р 8" sheetId="14" r:id="rId14"/>
    <sheet name="P 9" sheetId="15" r:id="rId15"/>
    <sheet name="P 10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<sst xmlns="http://schemas.openxmlformats.org/spreadsheetml/2006/main" count="542" uniqueCount="373">
  <si>
    <t>Р о з д і л   9.    Р е а г у в а н н я    н а    п о р у ш е н н я    з а к о н н о с т і    т а    н е д о л і к и                                                                                                                в   г о с п о д а р с ь к і й   д і я л ь н о с т і</t>
  </si>
  <si>
    <t xml:space="preserve">ЗВІТ </t>
  </si>
  <si>
    <t>про результати розгляду судових справ</t>
  </si>
  <si>
    <t>(назва місцевого господарського суду)</t>
  </si>
  <si>
    <t xml:space="preserve">     за</t>
  </si>
  <si>
    <t>(І квартал, І півріччя, 9 місяців, рік)</t>
  </si>
  <si>
    <t>Форма № 1 - АС</t>
  </si>
  <si>
    <t>Затверджена наказом Голови Вищого</t>
  </si>
  <si>
    <t>господарського суду України</t>
  </si>
  <si>
    <t>від 19.12.2003  №  67</t>
  </si>
  <si>
    <t>Подається:</t>
  </si>
  <si>
    <t xml:space="preserve">місцевими  господарськими  судами  до  </t>
  </si>
  <si>
    <t>Вищого  господарського   суду   України</t>
  </si>
  <si>
    <t xml:space="preserve">до 5 числа місяця, наступного за звітним </t>
  </si>
  <si>
    <t>періодом</t>
  </si>
  <si>
    <t>Р о з д і л  1.    З а г а л ь н і   п о к а з н и к и    г о с п о д а р с ь к о г о    с у д о ч и н с т в а</t>
  </si>
  <si>
    <t>А</t>
  </si>
  <si>
    <t>Зі  спорів  про  укладення,  зміну,  розірвання договорів та визнання їх недійсними</t>
  </si>
  <si>
    <t xml:space="preserve">З   майнових   спорів  про  вико- нання господарських договорів  та з інших підстав </t>
  </si>
  <si>
    <t>Про банкрутство</t>
  </si>
  <si>
    <t>Зі  спорів  про  визнання актів недійсними</t>
  </si>
  <si>
    <t>Зі  спорів  про  право  на об'єкти інтелектуальної власності, розпо-рядження  майновими  правами інтелектуальної власності, коме-рційну концесію</t>
  </si>
  <si>
    <t>З  інших позадоговірних  немай- нових спорів (не  врахованих  в рядках 1 - 5)</t>
  </si>
  <si>
    <t>ВСЬОГО</t>
  </si>
  <si>
    <t xml:space="preserve"> №р  я  д  к   а</t>
  </si>
  <si>
    <t>Б</t>
  </si>
  <si>
    <t>Залишок нерозгля-нутих справ на початок звітного періоду</t>
  </si>
  <si>
    <t xml:space="preserve">Примітка:   у зв’язку зі зміною методики обліку, запровадженої з 1 січня 2004 року, показники залишку нерозглянутих справ </t>
  </si>
  <si>
    <t xml:space="preserve">Н а д і й ш л о   п о з о в н и х                                  з а я в </t>
  </si>
  <si>
    <t>Всього</t>
  </si>
  <si>
    <t xml:space="preserve">   на початок 2004 року мають деякі розбіжності з показниками залишку нерозглянутих справ на кінець 2003 року</t>
  </si>
  <si>
    <t>з  н и х :</t>
  </si>
  <si>
    <t>відмовлено                 в           прийнятті</t>
  </si>
  <si>
    <t xml:space="preserve">пове-рнуто  </t>
  </si>
  <si>
    <t xml:space="preserve"> порушено провад-ження</t>
  </si>
  <si>
    <t xml:space="preserve">К і л ь к і с т ь   с п р а в,  з а к і н ч е н и х                                                                    п р о в а д ж е н н я м </t>
  </si>
  <si>
    <t>з вине-сенням рішення</t>
  </si>
  <si>
    <t>X</t>
  </si>
  <si>
    <t>у тому числі:</t>
  </si>
  <si>
    <t>задоволено повністю або частково</t>
  </si>
  <si>
    <t>припи-нених провад- женням</t>
  </si>
  <si>
    <t>зали-шених без розгляду</t>
  </si>
  <si>
    <t>понад строк, встанов-лений             ГПК</t>
  </si>
  <si>
    <t>порушених за заявою прокурорів та їх заступників</t>
  </si>
  <si>
    <t>Залишок нерозгля-нутих справ на кінець звітного періоду</t>
  </si>
  <si>
    <t>із зупинен-ням провад-ження</t>
  </si>
  <si>
    <t>Кількість проце-суальних документів, розісланих з порушенням строку            (ст.87 ГПК)</t>
  </si>
  <si>
    <t>Переглянуто рішень, ухвал за нововияв-леними обставинами                       (ст.112 ГПК)</t>
  </si>
  <si>
    <t>Р о з д і л 2.   З а г а л ь н і   п о к а з н и к и   с у д о в и х   р і ш е н ь,   п р и й н я т и х   у   м е ж а х   п р о в а д ж е н н я   т а   п о з а   й о г о   м е ж а м и,   я к і   п і д л я г а ю т ь   о с к а р ж е н н ю</t>
  </si>
  <si>
    <t>Зі спорів про укладення, зміну, розірвання договорів та визнання їх недійсними</t>
  </si>
  <si>
    <t xml:space="preserve">З майнових спорів про вико- нання господарських договорів та з інших підстав </t>
  </si>
  <si>
    <t>Зі спорів про визнання актів недійсними</t>
  </si>
  <si>
    <t>Зі спорів про право на об'єкти інтелектуальної власності, розпо-рядження майновими правами інтелектуальної власності, коме-рційну концесію</t>
  </si>
  <si>
    <t>З інших позадоговірних немай- нових спорів (не врахованих в рядках 1 - 5)</t>
  </si>
  <si>
    <t>№ р я д к а</t>
  </si>
  <si>
    <t>Кількість судових рішень прийнятих у звітному періоді (які підлягають оскарженню)</t>
  </si>
  <si>
    <t>прийняті  у  межах   провадження   та   на   стадії   виконання   рішень</t>
  </si>
  <si>
    <t>з н и х :</t>
  </si>
  <si>
    <t>відстрочка або розстрочка виконання рішень, зміна способу та порядку виконання рішення, ухвали, постанови</t>
  </si>
  <si>
    <t>розглянуто скаргу на дії чи бездіяльність органів виконавчої служби</t>
  </si>
  <si>
    <t>вжиття запобіжних заходів зі справ порушених провадженням</t>
  </si>
  <si>
    <t>зі справ про банкрутство</t>
  </si>
  <si>
    <t>інші</t>
  </si>
  <si>
    <t>Не контр.</t>
  </si>
  <si>
    <t>п р и й н я т і   з а   м е ж а м и    п р о в а д ж е н н я</t>
  </si>
  <si>
    <t>вжиття запобіжних заходів до порушення провадження у справі</t>
  </si>
  <si>
    <t>К і л ь к і с т ь р о з г л я н у т и х с п р а в</t>
  </si>
  <si>
    <t>у</t>
  </si>
  <si>
    <t>т о м у</t>
  </si>
  <si>
    <t>ч и с л і</t>
  </si>
  <si>
    <t>п о в ' я з а н і</t>
  </si>
  <si>
    <t>з</t>
  </si>
  <si>
    <t>орендними правовідносинами</t>
  </si>
  <si>
    <t>у т. ч.</t>
  </si>
  <si>
    <t>лізинговими зобов'язаннями</t>
  </si>
  <si>
    <t>договорами кредитування</t>
  </si>
  <si>
    <t>купівлею - продажем</t>
  </si>
  <si>
    <t>обігом цінних паперів</t>
  </si>
  <si>
    <t>зовнішньоекономічною діяльністю</t>
  </si>
  <si>
    <t>сумісною діяльністю</t>
  </si>
  <si>
    <t>землекористуванням</t>
  </si>
  <si>
    <t>іншими видами спорів</t>
  </si>
  <si>
    <t>орендою земельної ділянки</t>
  </si>
  <si>
    <t>цілісних майнових комплексів</t>
  </si>
  <si>
    <t>у т.ч. об'єктів приватизації</t>
  </si>
  <si>
    <t>у тому числі векселів</t>
  </si>
  <si>
    <t>з них за позовам суб'єктів господарювання іноземних держав</t>
  </si>
  <si>
    <t xml:space="preserve">Х а р а к т е р в и р і ш е н и х с п о р і в : </t>
  </si>
  <si>
    <t>пов’язані з розглядом розбіжностей при укладенні договору</t>
  </si>
  <si>
    <t>пов’язані зі зміною договору</t>
  </si>
  <si>
    <t>задо-волено</t>
  </si>
  <si>
    <t>пов’язані з розірванням договору</t>
  </si>
  <si>
    <t xml:space="preserve">пов’язані з зобов’язанням укласти договір </t>
  </si>
  <si>
    <t>пов’язані з визнанням договору недійсним</t>
  </si>
  <si>
    <t>інше</t>
  </si>
  <si>
    <t xml:space="preserve">Р о з д і л   4.    Р о з г л я д    с п р а в    п р о    в и з н а н н я    а к т і в   н е д і й с н и м и    </t>
  </si>
  <si>
    <t xml:space="preserve">К і л ь к і с т ь р о з г л я н у т и х с п р а в п р о в и з н а н н я а к т і в н е д і й с н и м и </t>
  </si>
  <si>
    <t>т</t>
  </si>
  <si>
    <t>о</t>
  </si>
  <si>
    <t>м</t>
  </si>
  <si>
    <t>ч</t>
  </si>
  <si>
    <t>и</t>
  </si>
  <si>
    <t>с</t>
  </si>
  <si>
    <t>л</t>
  </si>
  <si>
    <t>і</t>
  </si>
  <si>
    <t>Виданих органами державної виконавчої влади :</t>
  </si>
  <si>
    <t>н</t>
  </si>
  <si>
    <t>х</t>
  </si>
  <si>
    <t>Виданих Національним банком України або його територіальними управліннями</t>
  </si>
  <si>
    <t>Виданих іншими державними органами</t>
  </si>
  <si>
    <t>Виданих органами місцевого самоврядування</t>
  </si>
  <si>
    <t>Виданих підприємствами, установами, організаціями (незалежно від організаційно - правової форми діяль-ності та форми власності на майно)</t>
  </si>
  <si>
    <t>Кабінетом Міністрів України</t>
  </si>
  <si>
    <t xml:space="preserve">Державною податковою адміністрацією України або її територіальними органами у тому числі в зв’язку із застосуванням законодавства про: </t>
  </si>
  <si>
    <t xml:space="preserve"> ПДВ</t>
  </si>
  <si>
    <t xml:space="preserve"> податок на прибуток</t>
  </si>
  <si>
    <t xml:space="preserve"> акцизний збір</t>
  </si>
  <si>
    <t>Головним контрольно - ревізійним управлінням або його територіальними органами</t>
  </si>
  <si>
    <t>Державною митною службою або її органами</t>
  </si>
  <si>
    <t>Пенсійним фондом України або його терито-ріальними відділеннями</t>
  </si>
  <si>
    <t>Державною комісією з цінних паперів та фондо- вого ринку або її територіальними відділеннями</t>
  </si>
  <si>
    <t>Антимонопольним комітетом або його терито-ріальними органами</t>
  </si>
  <si>
    <t>Фондом державного майна або його регіональними відділеннями</t>
  </si>
  <si>
    <t xml:space="preserve">№  р  я  д  к  а  </t>
  </si>
  <si>
    <t>у   т о м у   ч и с л і   п о в ' я з а н і   з   п и т а н н я м и :</t>
  </si>
  <si>
    <t>оподат-кування</t>
  </si>
  <si>
    <t>ціноут-ворення</t>
  </si>
  <si>
    <t>митного контролю</t>
  </si>
  <si>
    <t>конкуренції і монопольної діяльності</t>
  </si>
  <si>
    <t>банківської діяльності</t>
  </si>
  <si>
    <t>привати-зації</t>
  </si>
  <si>
    <t xml:space="preserve">реєстрації суб’єктів підприє-мництва </t>
  </si>
  <si>
    <t>створення підприємства, організації</t>
  </si>
  <si>
    <t>припинення діяльності (ліквідація, реорганізація)</t>
  </si>
  <si>
    <t>з них із землекори-стуванням (з гр.11)</t>
  </si>
  <si>
    <t>Кількість актів, визнаних недійсними</t>
  </si>
  <si>
    <t>в зв’язку з невідповід-ністю чинному законодав-ству</t>
  </si>
  <si>
    <t>Розділ 5. Результати розгляду справ про банкрутство із застосуванням Закону України "Про банкрутство" від 14.05.1992 року</t>
  </si>
  <si>
    <t>Таблиця А. Загальна характеристика справ, закінчених провадженням</t>
  </si>
  <si>
    <t>Порушено за ініціативою:</t>
  </si>
  <si>
    <t xml:space="preserve">кредиторів </t>
  </si>
  <si>
    <t>органів контрольно-ревізійної служби</t>
  </si>
  <si>
    <t>органів державної податкової служби</t>
  </si>
  <si>
    <t>інших органів стягнення</t>
  </si>
  <si>
    <t>боржників</t>
  </si>
  <si>
    <t xml:space="preserve">інших </t>
  </si>
  <si>
    <t>Д о в і д к а :</t>
  </si>
  <si>
    <t>№   р  я  д  к  а</t>
  </si>
  <si>
    <t>1) кількість ліквідованих підприємств з державною формою власності</t>
  </si>
  <si>
    <t>2) кількість справ, закінчених провадженням після визнання мирової угоди недійсною</t>
  </si>
  <si>
    <t>Кількість справ, закінчених провадженням</t>
  </si>
  <si>
    <t>в  т о м у  ч и с л і :</t>
  </si>
  <si>
    <t>залишено без розгляду</t>
  </si>
  <si>
    <t>п р и п и н е н о :</t>
  </si>
  <si>
    <t>із затвердженням умов санації</t>
  </si>
  <si>
    <t>із затвердженням ліквідбалансу</t>
  </si>
  <si>
    <t>із затвердженням мирової угоди</t>
  </si>
  <si>
    <t>у зв’язку із задоволенням вимог кредиторів</t>
  </si>
  <si>
    <t>з інших підстав</t>
  </si>
  <si>
    <t>Кількість справ, з яких винесено постанови про визнання банкрутом у звітному періоді</t>
  </si>
  <si>
    <t>зі справ, закінчених провад- женням (з гр. 8)</t>
  </si>
  <si>
    <t>Кількість розглянутих справ, з яких угоди визнавались недійсними</t>
  </si>
  <si>
    <t>Кількість розглянутих справ, з яких оскаржувались дії ліквідкомісії</t>
  </si>
  <si>
    <t>із задово- ленням вимог заявників (з гр. 11)</t>
  </si>
  <si>
    <t xml:space="preserve">Таблиця Б. Характеристика майнових вимог кредиторів у справах </t>
  </si>
  <si>
    <t>про банкрутство, що закінчені провадженням</t>
  </si>
  <si>
    <t>Кількість  заяв  кредиторів  із  майновими   вимогами</t>
  </si>
  <si>
    <t>Загальна сума  майнових  вимог,  заявлена     кредиторами,    грн.</t>
  </si>
  <si>
    <t>Загальна сума майнових вимог кредиторів, визнана судом, грн.</t>
  </si>
  <si>
    <t xml:space="preserve">              Продовження розділу 5</t>
  </si>
  <si>
    <t>№ рядка</t>
  </si>
  <si>
    <t xml:space="preserve">Всього </t>
  </si>
  <si>
    <t xml:space="preserve">Розділ 5.1. Результати розгляду справ про банкрутство із застосуванням Закону України "Про відновлення </t>
  </si>
  <si>
    <t xml:space="preserve"> платоспроможності боржника або визнання його банкрутом" від 30.06.1999 року</t>
  </si>
  <si>
    <t>п о</t>
  </si>
  <si>
    <t>р у ш</t>
  </si>
  <si>
    <t>ш е</t>
  </si>
  <si>
    <t>н о</t>
  </si>
  <si>
    <t>з а</t>
  </si>
  <si>
    <t>а</t>
  </si>
  <si>
    <t>я</t>
  </si>
  <si>
    <t>в о ю</t>
  </si>
  <si>
    <t>к р е д и т о р і в</t>
  </si>
  <si>
    <t>прокурорів</t>
  </si>
  <si>
    <t>з них суб'єктів підприємництва - фізичних осіб</t>
  </si>
  <si>
    <t>суб'єктів підприємництва - юридичних осіб</t>
  </si>
  <si>
    <t xml:space="preserve">суб'єктів підприємництва - фізичних осіб </t>
  </si>
  <si>
    <t>органів контрольно -ревізійної служби</t>
  </si>
  <si>
    <t>Пенсійного фонду України та його відділеннями</t>
  </si>
  <si>
    <t>інших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</si>
  <si>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</si>
  <si>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</si>
  <si>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 xml:space="preserve">  </t>
  </si>
  <si>
    <t>з   н и х:</t>
  </si>
  <si>
    <t>із затвердженням звіту керуючого санацією</t>
  </si>
  <si>
    <t>із затвердженням звіту ліквідатора</t>
  </si>
  <si>
    <t>у тому числі з ліквідацією державного підприєиства (з гр. 5)</t>
  </si>
  <si>
    <t>у зв’язку з виконанням усіх зобов’язань перед кредиторами</t>
  </si>
  <si>
    <t>Загальна кількість справ, з яких винесено постанови про визнання банкрутом у звітному періоді</t>
  </si>
  <si>
    <t>у  т о м у  ч и с л і :</t>
  </si>
  <si>
    <t>зі справ,                  закінчених провадженням                      (з гр. 9)</t>
  </si>
  <si>
    <t>Кількість розглянутих справ, з яких оскаржувались дії ліквідкомісії (ліквідатора)</t>
  </si>
  <si>
    <t>із задоволенням вимог заявників        (з гр. 11)</t>
  </si>
  <si>
    <t xml:space="preserve">Таблиця Б. Характеристика майнових (грошових) вимог  </t>
  </si>
  <si>
    <t>кредиторів у справах про банкрутство, що закінчені провадженням</t>
  </si>
  <si>
    <t>Кількість заяв кредиторів із майновими (грошовими) вимогами</t>
  </si>
  <si>
    <t>Загальна    сума   майнових   (грошових) вимог,  заявлена  кредиторами,  грн.</t>
  </si>
  <si>
    <t>Загальна   сума   майнових    (грошових) вимог кредиторів, визнана судом, грн.</t>
  </si>
  <si>
    <t xml:space="preserve">      Продовження розділу 5.1</t>
  </si>
  <si>
    <t>Розділ 5.2. Загальна кількість справ про відновлення платоспроможності боржників або визнання їх банкрутами</t>
  </si>
  <si>
    <t>залишено            без              розгляду</t>
  </si>
  <si>
    <t xml:space="preserve">1) кількість    ліквідованих </t>
  </si>
  <si>
    <t xml:space="preserve">підприємств з державною </t>
  </si>
  <si>
    <t xml:space="preserve">формою власності  </t>
  </si>
  <si>
    <t>п р и п и н е н о:</t>
  </si>
  <si>
    <t>у зв’язку із санацією</t>
  </si>
  <si>
    <t>із затвердженням  звіту ліквідатора та ліквідбалансу</t>
  </si>
  <si>
    <t xml:space="preserve">2) кількість  ліквідованих  підприємств, у </t>
  </si>
  <si>
    <t xml:space="preserve">статутному фонді яких частка державної                  </t>
  </si>
  <si>
    <t xml:space="preserve">власності перевищує 25%  </t>
  </si>
  <si>
    <t xml:space="preserve">у зв’язку з виконанням усіх зобов’язань перед кредиторами </t>
  </si>
  <si>
    <t>зі справ,              закінчених провадженням                  (з гр. 8)</t>
  </si>
  <si>
    <t xml:space="preserve">3) кількість  справ,   закінчених </t>
  </si>
  <si>
    <t xml:space="preserve">провадженням після визнання </t>
  </si>
  <si>
    <t xml:space="preserve">мирової  угоди недійсною  </t>
  </si>
  <si>
    <t xml:space="preserve">з  н и х : </t>
  </si>
  <si>
    <t>із задоволенням вимог заявників        (з гр. 10)</t>
  </si>
  <si>
    <t xml:space="preserve">      Продовження розділу 5.2</t>
  </si>
  <si>
    <t>Розділ 6. Майнові спори, що виникають при виконанні господарських договорів та з інших підстав</t>
  </si>
  <si>
    <t xml:space="preserve">у тому числі за категоріями спорів що пов'язані з </t>
  </si>
  <si>
    <t>Пенсійного Фонду України або його територ. відділеннями</t>
  </si>
  <si>
    <t>Антимонопольного комітету України або його територ. органами</t>
  </si>
  <si>
    <t>Митних органів</t>
  </si>
  <si>
    <t>Органів контрольно - ревізійної служби</t>
  </si>
  <si>
    <t>Органів контролю за додержанням цін</t>
  </si>
  <si>
    <t>Фонду соціальн. захисту інвалідів України або його відділен.</t>
  </si>
  <si>
    <t xml:space="preserve">Державної податкової адміністрації України або її територіальними органами </t>
  </si>
  <si>
    <t>у тому числі в зв’язку із застосуванням законодавства:</t>
  </si>
  <si>
    <t>Державної комісії з цінних паперів та фондового ринку або її територіальними відділеннями</t>
  </si>
  <si>
    <t>Прокурорів та їх заступників</t>
  </si>
  <si>
    <t>Фонд держмайна України</t>
  </si>
  <si>
    <t>Фізичних осіб - суб'єктів підприємницької діяльності без створення юридичної особи</t>
  </si>
  <si>
    <t>Іноземних інвесторів</t>
  </si>
  <si>
    <t>Іншого органу</t>
  </si>
  <si>
    <t>розрахунками за продукцію, товари, послуги</t>
  </si>
  <si>
    <t xml:space="preserve"> у тому числі за спожиті енергоносії</t>
  </si>
  <si>
    <t>поверненням грошових коштів органами, що здійснють контрольні функції</t>
  </si>
  <si>
    <t>відшкодуванням шкоди</t>
  </si>
  <si>
    <t xml:space="preserve"> у тому числі моральної</t>
  </si>
  <si>
    <t>виконанням договору контрактації</t>
  </si>
  <si>
    <t>застосуванням законодавства про приватизацію</t>
  </si>
  <si>
    <t>лізинговими правовідносинами</t>
  </si>
  <si>
    <t xml:space="preserve">договором перевезення </t>
  </si>
  <si>
    <t>т.</t>
  </si>
  <si>
    <t>ч.</t>
  </si>
  <si>
    <t>договором підряду</t>
  </si>
  <si>
    <t xml:space="preserve"> у тому числі векселів</t>
  </si>
  <si>
    <t>виконанням договору кредитування</t>
  </si>
  <si>
    <t xml:space="preserve"> у т.ч. за іноземним кредитом під держ. гарантії</t>
  </si>
  <si>
    <t>виконанням договору комісії</t>
  </si>
  <si>
    <t>охороною навколишнього природного середовища</t>
  </si>
  <si>
    <t xml:space="preserve">застосуванням податкового законодавства у т.ч. про: </t>
  </si>
  <si>
    <t xml:space="preserve"> сплату (стягнення) ПДВ</t>
  </si>
  <si>
    <t xml:space="preserve"> застосування 0 % ставки ПДВ </t>
  </si>
  <si>
    <t xml:space="preserve"> відшкодування ПДВ та відсотків</t>
  </si>
  <si>
    <t xml:space="preserve"> фіксований сільскогосподарький податок</t>
  </si>
  <si>
    <t xml:space="preserve"> узгодження сум податкових зобов’язань</t>
  </si>
  <si>
    <t xml:space="preserve"> рентні платежі</t>
  </si>
  <si>
    <t xml:space="preserve"> оподаткування фізичних осіб</t>
  </si>
  <si>
    <t>правом власності на землю у тому числі про:</t>
  </si>
  <si>
    <t xml:space="preserve"> іпотеку і оренду землі</t>
  </si>
  <si>
    <t xml:space="preserve"> оплату за землю</t>
  </si>
  <si>
    <t xml:space="preserve"> пільги</t>
  </si>
  <si>
    <t>грошовим і валютним обігом у тому числі про:</t>
  </si>
  <si>
    <t xml:space="preserve"> валютні розрахунки</t>
  </si>
  <si>
    <t xml:space="preserve"> стягнення пені</t>
  </si>
  <si>
    <t xml:space="preserve"> обіг готівки</t>
  </si>
  <si>
    <t xml:space="preserve"> касові операції</t>
  </si>
  <si>
    <t xml:space="preserve">зовнішньоекономічною діяльністю </t>
  </si>
  <si>
    <t xml:space="preserve"> у тому числі ліцензування</t>
  </si>
  <si>
    <t>застосуванням анимонопольного законодавства</t>
  </si>
  <si>
    <t>збори</t>
  </si>
  <si>
    <t xml:space="preserve"> у т.ч. на обов'язкове пенсійне страхування</t>
  </si>
  <si>
    <t>митні платежі у тому числі про:</t>
  </si>
  <si>
    <t xml:space="preserve"> акциз</t>
  </si>
  <si>
    <t xml:space="preserve"> вилучення майна (конфіскація)</t>
  </si>
  <si>
    <t>виконанням державних контрактів</t>
  </si>
  <si>
    <t>іноваційною діяльністю</t>
  </si>
  <si>
    <t>пільгами для іноземних інвесторів</t>
  </si>
  <si>
    <t>інший майновий спір</t>
  </si>
  <si>
    <t>при пошкодженні, втраті, псуванні вантажу</t>
  </si>
  <si>
    <t>з них при переве-зенні</t>
  </si>
  <si>
    <t>міжнародні перевезення</t>
  </si>
  <si>
    <t>автомобільним транспортом</t>
  </si>
  <si>
    <t>залізницею</t>
  </si>
  <si>
    <t>морським транспортом</t>
  </si>
  <si>
    <t>річковим транспортом</t>
  </si>
  <si>
    <t>повітряним транспортом</t>
  </si>
  <si>
    <t xml:space="preserve"> З а п о з о в а м и :</t>
  </si>
  <si>
    <t>про ПДВ</t>
  </si>
  <si>
    <t>про податок на прибуток</t>
  </si>
  <si>
    <t>про акцизний збір</t>
  </si>
  <si>
    <t>№</t>
  </si>
  <si>
    <t xml:space="preserve">р я д к а </t>
  </si>
  <si>
    <t>За результатами розгляду справ :</t>
  </si>
  <si>
    <t>Сума коштів, заявлених до стягнення, грн.</t>
  </si>
  <si>
    <t>з них санкцій</t>
  </si>
  <si>
    <t>Сума коштів, присуджених до стягнення, грн.</t>
  </si>
  <si>
    <t>Спори про право на товарні марки та розпорядження правами на них</t>
  </si>
  <si>
    <t xml:space="preserve"> у т.ч. про визнання недійсним свідоцтва на товарну марку </t>
  </si>
  <si>
    <t>Спори, про право на інший об'єкт промислової власності та розпо-рядження правами на цей об'єкт</t>
  </si>
  <si>
    <t xml:space="preserve"> у т.ч. про визнання недійсним правоохоронного документу на об'єкт промислової власності </t>
  </si>
  <si>
    <t>Спори про авторське право і суміжні права</t>
  </si>
  <si>
    <t>Спори про комерційну концесію</t>
  </si>
  <si>
    <t>№   р  я   д  к  а</t>
  </si>
  <si>
    <t>Кількість справ, закінчених провадженням протоягом звітного періоду</t>
  </si>
  <si>
    <t>з них моральної шкоди</t>
  </si>
  <si>
    <t xml:space="preserve">Р о з д і л  8.    І н ш і    п о з а д о г о в і р н і    н е м а й н о в і    с п о р и  </t>
  </si>
  <si>
    <t>Скасування державної реєстрації</t>
  </si>
  <si>
    <t xml:space="preserve"> у тому числі за позовами органів ДПС</t>
  </si>
  <si>
    <t>Спонукання виконати певні дії, що не випливають з договірних зобов’язань</t>
  </si>
  <si>
    <t>Продовження строку арешту активів платника податку</t>
  </si>
  <si>
    <t>Оскарження рішень про арешт активів платника податків</t>
  </si>
  <si>
    <t>Визнання засновницьких (установчих) документів недійсними</t>
  </si>
  <si>
    <t>Визнання права власності</t>
  </si>
  <si>
    <t>Спір пов’язаний з реалізацією корпо-ративних прав</t>
  </si>
  <si>
    <t>Інший позадоговірний немайновий спір</t>
  </si>
  <si>
    <t xml:space="preserve">з прийняттям рішення </t>
  </si>
  <si>
    <t>кількість справ, припинених провадженням</t>
  </si>
  <si>
    <t>кількість позовів, залишених без розгляду</t>
  </si>
  <si>
    <t xml:space="preserve">ВСЬОГО </t>
  </si>
  <si>
    <t>про укладення, зміну, розірвання дого-ворів та визнання їх недійсними</t>
  </si>
  <si>
    <t>про виконання господарських договорів та з інших підстав</t>
  </si>
  <si>
    <t xml:space="preserve"> з них пов'язаних з порушенням порядку стягнення податків</t>
  </si>
  <si>
    <t xml:space="preserve">про визнання актів недійсними </t>
  </si>
  <si>
    <t>про банкрутство</t>
  </si>
  <si>
    <t>Кількість направлених окремих ухвал</t>
  </si>
  <si>
    <t xml:space="preserve"> у т о м у ч и с л і :</t>
  </si>
  <si>
    <t>керівникам підприємств</t>
  </si>
  <si>
    <t>керівникам державним установ і організацій</t>
  </si>
  <si>
    <t>Кількість направлених повідомлень</t>
  </si>
  <si>
    <t>органами прокуратури</t>
  </si>
  <si>
    <t>органам внутрішніх справ</t>
  </si>
  <si>
    <t>Кількість направлених інформацій</t>
  </si>
  <si>
    <t>органам місцевого самовряду-вання</t>
  </si>
  <si>
    <t>іншим органам</t>
  </si>
  <si>
    <t>Одержано відповідей на ухвали, повідомлення, інформації</t>
  </si>
  <si>
    <t>Р о з д і л  10.   С п р а в л я н н я    д е р ж а в н о г о    м и т а    т а    с т я г н е н н я    ш т р а ф н и х    с а н к ц і й                                                в    д о х о д     д е р ж а в н о г о    б ю д ж е т у</t>
  </si>
  <si>
    <t>Таблиця А. Державне мито</t>
  </si>
  <si>
    <t>Таблиця Б. Державне мито</t>
  </si>
  <si>
    <t>Таблиця В. Штрафні санкції</t>
  </si>
  <si>
    <t>Присуджено до стягнення в доход державного бюджету, грн.</t>
  </si>
  <si>
    <t>рядка</t>
  </si>
  <si>
    <t>Загальна сума державного мита, що присуджена до</t>
  </si>
  <si>
    <t>стягнення та сплачена заявниками</t>
  </si>
  <si>
    <t>гривень</t>
  </si>
  <si>
    <t>Примітка :</t>
  </si>
  <si>
    <t>поверненню з державного бюджету</t>
  </si>
  <si>
    <t xml:space="preserve">російських рублів </t>
  </si>
  <si>
    <t>1. Графи 7, 8 являються дописними і заповнюються в разі сплати мита у валюті,</t>
  </si>
  <si>
    <t xml:space="preserve">    не передбаченій графами 1 - 6.</t>
  </si>
  <si>
    <t>у тому числі на підставі :</t>
  </si>
  <si>
    <t>п.4 ст.83        ГПК</t>
  </si>
  <si>
    <t>доларів США</t>
  </si>
  <si>
    <t>п.5 ст.83 ГПК</t>
  </si>
  <si>
    <t>білоруських рублів</t>
  </si>
  <si>
    <t>інші підстави</t>
  </si>
  <si>
    <t>фунтів стерлінгів</t>
  </si>
  <si>
    <t>ЄВРО</t>
  </si>
  <si>
    <t>Господарський суд міста Києва</t>
  </si>
  <si>
    <t>рік</t>
  </si>
  <si>
    <t>Р о з д і л  7.    С п о р и   п р о   п р а в о   н а   о б ' є к т и   і н т е л е к т у а л ь н о ї   в л а с н о с т і,                       р о з п о р я д ж е н н я   м а й н о в и м и   п р а в а м и   і н т е л е к т у а л ь н о ї   в л а с н о с т і,                                                  к о м е р ц і й н у   к о н ц е с і ю</t>
  </si>
  <si>
    <t>Р о з д і л   3.   С п о р и,    щ о    в и н и к а ю т ь    п р и    у к л а д е н н і,    з м і н і    т а    р о з і р в а н н і    д о г о в о р і в,   а   т а к о ж                               в и з н а н н і    ї х    н е д і й с н и м 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</si>
</sst>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66">
    <font>
      <sz val="10"/>
      <name val="Arial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sz val="11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i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2"/>
      <color indexed="8"/>
      <name val="Times New Roman Cyr"/>
      <family val="0"/>
    </font>
    <font>
      <sz val="11"/>
      <color indexed="8"/>
      <name val="Times New Roman Cyr"/>
      <family val="0"/>
    </font>
    <font>
      <b/>
      <i/>
      <sz val="11"/>
      <name val="Times New Roman"/>
      <family val="0"/>
    </font>
    <font>
      <b/>
      <i/>
      <sz val="14"/>
      <name val="Times New Roman"/>
      <family val="0"/>
    </font>
    <font>
      <b/>
      <i/>
      <sz val="16"/>
      <name val="Times New Roman Cyr"/>
      <family val="0"/>
    </font>
    <font>
      <b/>
      <sz val="24"/>
      <color indexed="10"/>
      <name val="Times New Roman"/>
      <family val="0"/>
    </font>
    <font>
      <sz val="11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1"/>
      <name val="Times New Roman"/>
      <family val="0"/>
    </font>
    <font>
      <sz val="10"/>
      <name val="Times New Roman"/>
      <family val="0"/>
    </font>
    <font>
      <sz val="10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 Cyr"/>
      <family val="0"/>
    </font>
    <font>
      <i/>
      <sz val="12"/>
      <name val="Times New Roman"/>
      <family val="0"/>
    </font>
    <font>
      <sz val="14"/>
      <name val="Times New Roman"/>
      <family val="1"/>
    </font>
    <font>
      <b/>
      <i/>
      <sz val="1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 Cyr"/>
      <family val="1"/>
    </font>
    <font>
      <sz val="10"/>
      <name val="Arial Cyr"/>
      <family val="0"/>
    </font>
    <font>
      <b/>
      <i/>
      <sz val="14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2"/>
      <name val="Arial CYR"/>
      <family val="0"/>
    </font>
    <font>
      <i/>
      <sz val="11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i/>
      <sz val="16"/>
      <color indexed="8"/>
      <name val="Times New Roman Cyr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7" borderId="1" applyNumberFormat="0" applyAlignment="0" applyProtection="0"/>
    <xf numFmtId="0" fontId="53" fillId="15" borderId="2" applyNumberFormat="0" applyAlignment="0" applyProtection="0"/>
    <xf numFmtId="0" fontId="54" fillId="15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16" borderId="7" applyNumberFormat="0" applyAlignment="0" applyProtection="0"/>
    <xf numFmtId="0" fontId="60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0" borderId="0">
      <alignment/>
      <protection/>
    </xf>
    <xf numFmtId="0" fontId="65" fillId="6" borderId="0" applyNumberFormat="0" applyBorder="0" applyAlignment="0" applyProtection="0"/>
  </cellStyleXfs>
  <cellXfs count="569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3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16" fillId="0" borderId="14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9" fontId="7" fillId="0" borderId="15" xfId="0" applyNumberFormat="1" applyFont="1" applyFill="1" applyBorder="1" applyAlignment="1" applyProtection="1">
      <alignment vertical="center"/>
      <protection/>
    </xf>
    <xf numFmtId="9" fontId="3" fillId="0" borderId="12" xfId="0" applyNumberFormat="1" applyFont="1" applyFill="1" applyBorder="1" applyAlignment="1" applyProtection="1">
      <alignment vertical="center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9" fontId="7" fillId="0" borderId="12" xfId="0" applyNumberFormat="1" applyFont="1" applyFill="1" applyBorder="1" applyAlignment="1" applyProtection="1">
      <alignment horizontal="left" vertical="center"/>
      <protection/>
    </xf>
    <xf numFmtId="9" fontId="7" fillId="0" borderId="14" xfId="0" applyNumberFormat="1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vertical="center"/>
      <protection/>
    </xf>
    <xf numFmtId="9" fontId="3" fillId="0" borderId="0" xfId="0" applyNumberFormat="1" applyFont="1" applyFill="1" applyBorder="1" applyAlignment="1" applyProtection="1">
      <alignment vertical="center"/>
      <protection/>
    </xf>
    <xf numFmtId="0" fontId="3" fillId="18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 applyProtection="1">
      <alignment horizontal="right"/>
      <protection/>
    </xf>
    <xf numFmtId="9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9" fontId="3" fillId="0" borderId="17" xfId="0" applyNumberFormat="1" applyFont="1" applyFill="1" applyBorder="1" applyAlignment="1" applyProtection="1">
      <alignment vertical="center"/>
      <protection/>
    </xf>
    <xf numFmtId="9" fontId="3" fillId="0" borderId="13" xfId="0" applyNumberFormat="1" applyFont="1" applyFill="1" applyBorder="1" applyAlignment="1" applyProtection="1">
      <alignment vertical="center"/>
      <protection/>
    </xf>
    <xf numFmtId="9" fontId="3" fillId="0" borderId="18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Fill="1" applyBorder="1" applyAlignment="1" applyProtection="1">
      <alignment horizontal="center" wrapText="1"/>
      <protection/>
    </xf>
    <xf numFmtId="9" fontId="3" fillId="0" borderId="21" xfId="0" applyNumberFormat="1" applyFont="1" applyFill="1" applyBorder="1" applyAlignment="1" applyProtection="1">
      <alignment horizontal="center" vertical="top" wrapText="1"/>
      <protection/>
    </xf>
    <xf numFmtId="9" fontId="3" fillId="0" borderId="21" xfId="0" applyNumberFormat="1" applyFont="1" applyFill="1" applyBorder="1" applyAlignment="1" applyProtection="1">
      <alignment horizontal="center" vertical="center" wrapText="1"/>
      <protection/>
    </xf>
    <xf numFmtId="9" fontId="3" fillId="0" borderId="21" xfId="0" applyNumberFormat="1" applyFont="1" applyFill="1" applyBorder="1" applyAlignment="1" applyProtection="1">
      <alignment horizontal="center" vertical="center"/>
      <protection/>
    </xf>
    <xf numFmtId="9" fontId="3" fillId="0" borderId="22" xfId="0" applyNumberFormat="1" applyFont="1" applyFill="1" applyBorder="1" applyAlignment="1" applyProtection="1">
      <alignment horizontal="center" vertical="top" wrapText="1"/>
      <protection/>
    </xf>
    <xf numFmtId="9" fontId="3" fillId="0" borderId="14" xfId="0" applyNumberFormat="1" applyFont="1" applyFill="1" applyBorder="1" applyAlignment="1" applyProtection="1">
      <alignment horizontal="center" vertical="top" wrapText="1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9" fontId="3" fillId="0" borderId="14" xfId="0" applyNumberFormat="1" applyFont="1" applyFill="1" applyBorder="1" applyAlignment="1" applyProtection="1">
      <alignment vertical="center"/>
      <protection/>
    </xf>
    <xf numFmtId="9" fontId="3" fillId="0" borderId="15" xfId="0" applyNumberFormat="1" applyFont="1" applyFill="1" applyBorder="1" applyAlignment="1" applyProtection="1">
      <alignment vertical="center"/>
      <protection/>
    </xf>
    <xf numFmtId="9" fontId="25" fillId="0" borderId="14" xfId="0" applyNumberFormat="1" applyFont="1" applyFill="1" applyBorder="1" applyAlignment="1" applyProtection="1">
      <alignment vertical="center" wrapText="1"/>
      <protection/>
    </xf>
    <xf numFmtId="9" fontId="3" fillId="0" borderId="23" xfId="0" applyNumberFormat="1" applyFont="1" applyFill="1" applyBorder="1" applyAlignment="1" applyProtection="1">
      <alignment vertical="center"/>
      <protection/>
    </xf>
    <xf numFmtId="9" fontId="3" fillId="0" borderId="24" xfId="0" applyNumberFormat="1" applyFont="1" applyFill="1" applyBorder="1" applyAlignment="1" applyProtection="1">
      <alignment vertical="center"/>
      <protection/>
    </xf>
    <xf numFmtId="9" fontId="3" fillId="0" borderId="25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Border="1" applyAlignment="1" applyProtection="1">
      <alignment horizontal="right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18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/>
      <protection/>
    </xf>
    <xf numFmtId="9" fontId="27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1" fontId="3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vertical="center"/>
      <protection/>
    </xf>
    <xf numFmtId="0" fontId="21" fillId="0" borderId="21" xfId="0" applyNumberFormat="1" applyFont="1" applyFill="1" applyBorder="1" applyAlignment="1" applyProtection="1">
      <alignment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21" fillId="0" borderId="12" xfId="0" applyNumberFormat="1" applyFont="1" applyFill="1" applyBorder="1" applyAlignment="1" applyProtection="1">
      <alignment horizontal="center" vertical="center"/>
      <protection/>
    </xf>
    <xf numFmtId="4" fontId="2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62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62" applyFont="1" applyBorder="1" applyAlignment="1" applyProtection="1">
      <alignment horizontal="left"/>
      <protection/>
    </xf>
    <xf numFmtId="0" fontId="33" fillId="0" borderId="2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wrapText="1"/>
    </xf>
    <xf numFmtId="0" fontId="26" fillId="0" borderId="0" xfId="62" applyFont="1" applyBorder="1" applyAlignment="1" applyProtection="1">
      <alignment horizontal="left"/>
      <protection/>
    </xf>
    <xf numFmtId="0" fontId="1" fillId="0" borderId="29" xfId="0" applyFont="1" applyBorder="1" applyAlignment="1">
      <alignment/>
    </xf>
    <xf numFmtId="0" fontId="6" fillId="0" borderId="0" xfId="62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62" applyFont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0" fillId="0" borderId="22" xfId="0" applyNumberFormat="1" applyFont="1" applyFill="1" applyBorder="1" applyAlignment="1" applyProtection="1">
      <alignment vertical="center" wrapText="1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3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1" fontId="15" fillId="0" borderId="20" xfId="0" applyNumberFormat="1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62" applyNumberFormat="1" applyFont="1" applyFill="1" applyBorder="1" applyAlignment="1" applyProtection="1">
      <alignment horizontal="centerContinuous" vertical="center"/>
      <protection/>
    </xf>
    <xf numFmtId="0" fontId="11" fillId="0" borderId="16" xfId="62" applyNumberFormat="1" applyFont="1" applyFill="1" applyBorder="1" applyAlignment="1" applyProtection="1">
      <alignment horizontal="centerContinuous" vertical="center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26" xfId="0" applyFont="1" applyBorder="1" applyAlignment="1">
      <alignment vertical="center"/>
    </xf>
    <xf numFmtId="1" fontId="15" fillId="0" borderId="2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23" xfId="0" applyNumberFormat="1" applyFont="1" applyFill="1" applyBorder="1" applyAlignment="1" applyProtection="1">
      <alignment horizontal="centerContinuous"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23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3" fontId="11" fillId="18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wrapText="1"/>
    </xf>
    <xf numFmtId="0" fontId="36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1" fillId="0" borderId="26" xfId="0" applyNumberFormat="1" applyFont="1" applyFill="1" applyBorder="1" applyAlignment="1" applyProtection="1">
      <alignment horizontal="left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9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8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9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9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29" fillId="0" borderId="16" xfId="62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Border="1" applyAlignment="1">
      <alignment horizontal="center"/>
    </xf>
    <xf numFmtId="0" fontId="39" fillId="0" borderId="0" xfId="0" applyFont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24" xfId="62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7" fillId="18" borderId="20" xfId="0" applyNumberFormat="1" applyFont="1" applyFill="1" applyBorder="1" applyAlignment="1" applyProtection="1">
      <alignment horizontal="left" vertical="center" wrapText="1"/>
      <protection/>
    </xf>
    <xf numFmtId="0" fontId="27" fillId="18" borderId="12" xfId="0" applyFont="1" applyFill="1" applyBorder="1" applyAlignment="1">
      <alignment horizontal="left" vertical="center" wrapText="1"/>
    </xf>
    <xf numFmtId="0" fontId="21" fillId="0" borderId="16" xfId="62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2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2" xfId="62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1" fillId="0" borderId="19" xfId="62" applyNumberFormat="1" applyFont="1" applyFill="1" applyBorder="1" applyAlignment="1" applyProtection="1">
      <alignment horizontal="centerContinuous" vertical="center"/>
      <protection/>
    </xf>
    <xf numFmtId="0" fontId="21" fillId="0" borderId="12" xfId="62" applyNumberFormat="1" applyFont="1" applyFill="1" applyBorder="1" applyAlignment="1" applyProtection="1">
      <alignment horizontal="centerContinuous" vertical="center"/>
      <protection/>
    </xf>
    <xf numFmtId="0" fontId="21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Continuous" vertical="center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62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vertical="center"/>
    </xf>
    <xf numFmtId="0" fontId="21" fillId="0" borderId="16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Continuous" vertical="center"/>
    </xf>
    <xf numFmtId="0" fontId="40" fillId="0" borderId="0" xfId="0" applyFont="1" applyAlignment="1">
      <alignment vertical="center"/>
    </xf>
    <xf numFmtId="0" fontId="20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Continuous" vertical="top"/>
    </xf>
    <xf numFmtId="0" fontId="1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12" xfId="62" applyFont="1" applyBorder="1" applyAlignment="1" applyProtection="1">
      <alignment horizontal="center" vertical="center" wrapText="1"/>
      <protection/>
    </xf>
    <xf numFmtId="3" fontId="3" fillId="18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18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6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44" fillId="0" borderId="12" xfId="0" applyNumberFormat="1" applyFont="1" applyFill="1" applyBorder="1" applyAlignment="1" applyProtection="1">
      <alignment horizontal="center" vertical="center"/>
      <protection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62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 applyProtection="1">
      <alignment horizontal="centerContinuous" vertical="center"/>
      <protection/>
    </xf>
    <xf numFmtId="0" fontId="3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3" fillId="18" borderId="12" xfId="0" applyFont="1" applyFill="1" applyBorder="1" applyAlignment="1">
      <alignment vertical="center" wrapText="1"/>
    </xf>
    <xf numFmtId="0" fontId="29" fillId="0" borderId="12" xfId="54" applyFont="1" applyBorder="1" applyAlignment="1">
      <alignment horizontal="center"/>
      <protection/>
    </xf>
    <xf numFmtId="0" fontId="26" fillId="18" borderId="12" xfId="0" applyFont="1" applyFill="1" applyBorder="1" applyAlignment="1">
      <alignment vertical="center" wrapText="1"/>
    </xf>
    <xf numFmtId="0" fontId="11" fillId="0" borderId="12" xfId="53" applyFont="1" applyBorder="1" applyAlignment="1">
      <alignment/>
      <protection/>
    </xf>
    <xf numFmtId="0" fontId="11" fillId="0" borderId="12" xfId="0" applyFont="1" applyBorder="1" applyAlignment="1">
      <alignment/>
    </xf>
    <xf numFmtId="0" fontId="38" fillId="0" borderId="12" xfId="53" applyFont="1" applyBorder="1" applyAlignment="1">
      <alignment/>
      <protection/>
    </xf>
    <xf numFmtId="1" fontId="3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38" fillId="0" borderId="12" xfId="54" applyFont="1" applyBorder="1" applyAlignment="1">
      <alignment horizontal="left" vertical="center"/>
      <protection/>
    </xf>
    <xf numFmtId="0" fontId="46" fillId="0" borderId="12" xfId="0" applyFont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2" xfId="53" applyFont="1" applyFill="1" applyBorder="1" applyAlignment="1">
      <alignment horizontal="left"/>
      <protection/>
    </xf>
    <xf numFmtId="0" fontId="11" fillId="0" borderId="12" xfId="53" applyFont="1" applyBorder="1" applyAlignment="1">
      <alignment horizontal="left"/>
      <protection/>
    </xf>
    <xf numFmtId="1" fontId="31" fillId="0" borderId="12" xfId="0" applyNumberFormat="1" applyFont="1" applyBorder="1" applyAlignment="1">
      <alignment horizontal="center" vertical="center"/>
    </xf>
    <xf numFmtId="1" fontId="31" fillId="0" borderId="12" xfId="62" applyNumberFormat="1" applyFont="1" applyBorder="1" applyAlignment="1" applyProtection="1">
      <alignment horizontal="center" vertical="center"/>
      <protection/>
    </xf>
    <xf numFmtId="0" fontId="41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29" fillId="18" borderId="16" xfId="0" applyFont="1" applyFill="1" applyBorder="1" applyAlignment="1">
      <alignment vertical="center"/>
    </xf>
    <xf numFmtId="1" fontId="43" fillId="0" borderId="16" xfId="0" applyNumberFormat="1" applyFont="1" applyBorder="1" applyAlignment="1">
      <alignment horizontal="center" vertical="center"/>
    </xf>
    <xf numFmtId="1" fontId="43" fillId="18" borderId="16" xfId="0" applyNumberFormat="1" applyFont="1" applyFill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1" fontId="29" fillId="0" borderId="26" xfId="0" applyNumberFormat="1" applyFont="1" applyBorder="1" applyAlignment="1">
      <alignment horizontal="center" vertical="center"/>
    </xf>
    <xf numFmtId="0" fontId="31" fillId="0" borderId="18" xfId="0" applyNumberFormat="1" applyFont="1" applyFill="1" applyBorder="1" applyAlignment="1" applyProtection="1">
      <alignment horizontal="center"/>
      <protection/>
    </xf>
    <xf numFmtId="1" fontId="27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15" xfId="0" applyFont="1" applyBorder="1" applyAlignment="1">
      <alignment horizontal="center"/>
    </xf>
    <xf numFmtId="1" fontId="2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1" fontId="27" fillId="0" borderId="12" xfId="0" applyNumberFormat="1" applyFont="1" applyBorder="1" applyAlignment="1">
      <alignment horizontal="center" vertical="center"/>
    </xf>
    <xf numFmtId="170" fontId="48" fillId="0" borderId="0" xfId="0" applyNumberFormat="1" applyFont="1" applyAlignment="1">
      <alignment horizontal="centerContinuous" vertical="center"/>
    </xf>
    <xf numFmtId="0" fontId="35" fillId="0" borderId="0" xfId="62" applyFont="1" applyAlignment="1" applyProtection="1">
      <alignment horizontal="centerContinuous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26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0" fontId="9" fillId="0" borderId="12" xfId="62" applyNumberFormat="1" applyFont="1" applyFill="1" applyBorder="1" applyAlignment="1" applyProtection="1">
      <alignment horizontal="center" vertical="center"/>
      <protection/>
    </xf>
    <xf numFmtId="0" fontId="9" fillId="0" borderId="19" xfId="62" applyNumberFormat="1" applyFont="1" applyFill="1" applyBorder="1" applyAlignment="1" applyProtection="1">
      <alignment horizontal="centerContinuous" vertical="center"/>
      <protection/>
    </xf>
    <xf numFmtId="0" fontId="9" fillId="0" borderId="16" xfId="62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14" xfId="62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2" xfId="62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 vertical="top" wrapText="1"/>
      <protection/>
    </xf>
    <xf numFmtId="3" fontId="11" fillId="0" borderId="20" xfId="0" applyNumberFormat="1" applyFont="1" applyFill="1" applyBorder="1" applyAlignment="1" applyProtection="1">
      <alignment horizontal="center" vertical="top" wrapText="1"/>
      <protection/>
    </xf>
    <xf numFmtId="3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2" xfId="62" applyNumberFormat="1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 horizontal="center"/>
    </xf>
    <xf numFmtId="3" fontId="11" fillId="0" borderId="19" xfId="0" applyNumberFormat="1" applyFont="1" applyFill="1" applyBorder="1" applyAlignment="1" applyProtection="1">
      <alignment horizontal="center" vertical="top" wrapText="1"/>
      <protection/>
    </xf>
    <xf numFmtId="3" fontId="11" fillId="0" borderId="23" xfId="0" applyNumberFormat="1" applyFont="1" applyFill="1" applyBorder="1" applyAlignment="1" applyProtection="1">
      <alignment horizontal="center" vertical="top" wrapText="1"/>
      <protection/>
    </xf>
    <xf numFmtId="3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62" applyNumberFormat="1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top" wrapText="1"/>
      <protection/>
    </xf>
    <xf numFmtId="3" fontId="3" fillId="0" borderId="30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>
      <alignment horizontal="center"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22" xfId="63" applyNumberFormat="1" applyFont="1" applyFill="1" applyBorder="1" applyAlignment="1" applyProtection="1">
      <alignment horizontal="left" vertical="center" wrapText="1"/>
      <protection/>
    </xf>
    <xf numFmtId="0" fontId="9" fillId="0" borderId="16" xfId="52" applyFont="1" applyBorder="1" applyAlignment="1">
      <alignment horizontal="center"/>
      <protection/>
    </xf>
    <xf numFmtId="3" fontId="11" fillId="0" borderId="20" xfId="52" applyNumberFormat="1" applyFont="1" applyFill="1" applyBorder="1" applyAlignment="1" applyProtection="1">
      <alignment horizontal="center" vertical="top" wrapText="1"/>
      <protection/>
    </xf>
    <xf numFmtId="0" fontId="9" fillId="0" borderId="16" xfId="0" applyFont="1" applyBorder="1" applyAlignment="1">
      <alignment horizontal="center"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6" xfId="62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9" fillId="0" borderId="21" xfId="0" applyFont="1" applyBorder="1" applyAlignment="1">
      <alignment horizontal="center" vertical="top" wrapText="1"/>
    </xf>
    <xf numFmtId="0" fontId="11" fillId="0" borderId="16" xfId="62" applyNumberFormat="1" applyFont="1" applyFill="1" applyBorder="1" applyAlignment="1" applyProtection="1">
      <alignment horizontal="left" vertical="center" wrapText="1"/>
      <protection/>
    </xf>
    <xf numFmtId="0" fontId="11" fillId="0" borderId="25" xfId="62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Font="1" applyBorder="1" applyAlignment="1">
      <alignment horizontal="center" vertical="top" wrapText="1"/>
    </xf>
    <xf numFmtId="0" fontId="37" fillId="0" borderId="20" xfId="62" applyNumberFormat="1" applyFont="1" applyFill="1" applyBorder="1" applyAlignment="1" applyProtection="1">
      <alignment horizontal="center" vertical="center" wrapText="1"/>
      <protection/>
    </xf>
    <xf numFmtId="0" fontId="37" fillId="0" borderId="22" xfId="62" applyNumberFormat="1" applyFont="1" applyFill="1" applyBorder="1" applyAlignment="1" applyProtection="1">
      <alignment horizontal="center" vertical="center" wrapText="1"/>
      <protection/>
    </xf>
    <xf numFmtId="0" fontId="9" fillId="0" borderId="21" xfId="62" applyNumberFormat="1" applyFont="1" applyFill="1" applyBorder="1" applyAlignment="1" applyProtection="1">
      <alignment horizontal="center" vertical="center" wrapText="1"/>
      <protection/>
    </xf>
    <xf numFmtId="0" fontId="9" fillId="0" borderId="22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6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62" applyFont="1" applyBorder="1" applyAlignment="1" applyProtection="1">
      <alignment horizontal="center" vertical="center" wrapText="1"/>
      <protection/>
    </xf>
    <xf numFmtId="0" fontId="9" fillId="0" borderId="2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2" xfId="62" applyNumberFormat="1" applyFont="1" applyFill="1" applyBorder="1" applyAlignment="1" applyProtection="1">
      <alignment horizontal="center" vertical="center" wrapText="1"/>
      <protection/>
    </xf>
    <xf numFmtId="0" fontId="8" fillId="0" borderId="20" xfId="6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1" fontId="15" fillId="0" borderId="20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9" fontId="18" fillId="0" borderId="0" xfId="0" applyNumberFormat="1" applyFont="1" applyFill="1" applyBorder="1" applyAlignment="1" applyProtection="1">
      <alignment horizontal="center" vertical="center"/>
      <protection/>
    </xf>
    <xf numFmtId="9" fontId="3" fillId="0" borderId="19" xfId="0" applyNumberFormat="1" applyFont="1" applyFill="1" applyBorder="1" applyAlignment="1" applyProtection="1">
      <alignment horizontal="center" vertical="center"/>
      <protection/>
    </xf>
    <xf numFmtId="9" fontId="3" fillId="0" borderId="16" xfId="0" applyNumberFormat="1" applyFont="1" applyFill="1" applyBorder="1" applyAlignment="1" applyProtection="1">
      <alignment horizontal="center" vertical="center"/>
      <protection/>
    </xf>
    <xf numFmtId="9" fontId="3" fillId="0" borderId="26" xfId="0" applyNumberFormat="1" applyFont="1" applyFill="1" applyBorder="1" applyAlignment="1" applyProtection="1">
      <alignment horizontal="center" vertical="center"/>
      <protection/>
    </xf>
    <xf numFmtId="1" fontId="20" fillId="0" borderId="20" xfId="0" applyNumberFormat="1" applyFont="1" applyFill="1" applyBorder="1" applyAlignment="1" applyProtection="1">
      <alignment horizontal="center" vertical="center" wrapText="1"/>
      <protection/>
    </xf>
    <xf numFmtId="1" fontId="20" fillId="0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Fill="1" applyBorder="1" applyAlignment="1" applyProtection="1">
      <alignment horizontal="center" vertical="center"/>
      <protection/>
    </xf>
    <xf numFmtId="9" fontId="3" fillId="0" borderId="21" xfId="0" applyNumberFormat="1" applyFont="1" applyFill="1" applyBorder="1" applyAlignment="1" applyProtection="1">
      <alignment horizontal="center" vertical="center"/>
      <protection/>
    </xf>
    <xf numFmtId="9" fontId="3" fillId="0" borderId="22" xfId="0" applyNumberFormat="1" applyFont="1" applyFill="1" applyBorder="1" applyAlignment="1" applyProtection="1">
      <alignment horizontal="center" vertical="center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9" fontId="3" fillId="0" borderId="22" xfId="0" applyNumberFormat="1" applyFont="1" applyFill="1" applyBorder="1" applyAlignment="1" applyProtection="1">
      <alignment horizontal="center" vertical="center" wrapText="1"/>
      <protection/>
    </xf>
    <xf numFmtId="9" fontId="25" fillId="0" borderId="19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9" fontId="3" fillId="0" borderId="19" xfId="0" applyNumberFormat="1" applyFont="1" applyFill="1" applyBorder="1" applyAlignment="1" applyProtection="1">
      <alignment horizontal="left" vertical="center"/>
      <protection/>
    </xf>
    <xf numFmtId="9" fontId="3" fillId="0" borderId="26" xfId="0" applyNumberFormat="1" applyFont="1" applyFill="1" applyBorder="1" applyAlignment="1" applyProtection="1">
      <alignment horizontal="left" vertical="center"/>
      <protection/>
    </xf>
    <xf numFmtId="9" fontId="3" fillId="0" borderId="19" xfId="0" applyNumberFormat="1" applyFont="1" applyFill="1" applyBorder="1" applyAlignment="1" applyProtection="1">
      <alignment vertical="center"/>
      <protection/>
    </xf>
    <xf numFmtId="9" fontId="3" fillId="0" borderId="26" xfId="0" applyNumberFormat="1" applyFont="1" applyFill="1" applyBorder="1" applyAlignment="1" applyProtection="1">
      <alignment vertical="center"/>
      <protection/>
    </xf>
    <xf numFmtId="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29" fillId="0" borderId="12" xfId="0" applyFont="1" applyBorder="1" applyAlignment="1">
      <alignment vertical="center" textRotation="255"/>
    </xf>
    <xf numFmtId="0" fontId="15" fillId="0" borderId="12" xfId="0" applyNumberFormat="1" applyFont="1" applyFill="1" applyBorder="1" applyAlignment="1" applyProtection="1">
      <alignment vertical="center"/>
      <protection/>
    </xf>
    <xf numFmtId="0" fontId="11" fillId="0" borderId="12" xfId="0" applyFont="1" applyBorder="1" applyAlignment="1">
      <alignment vertical="center"/>
    </xf>
    <xf numFmtId="0" fontId="11" fillId="0" borderId="12" xfId="53" applyFont="1" applyBorder="1" applyAlignment="1">
      <alignment/>
      <protection/>
    </xf>
    <xf numFmtId="0" fontId="11" fillId="0" borderId="12" xfId="0" applyFont="1" applyBorder="1" applyAlignment="1">
      <alignment/>
    </xf>
    <xf numFmtId="0" fontId="38" fillId="0" borderId="12" xfId="53" applyFont="1" applyBorder="1" applyAlignment="1">
      <alignment horizontal="left"/>
      <protection/>
    </xf>
    <xf numFmtId="0" fontId="11" fillId="0" borderId="12" xfId="53" applyFont="1" applyBorder="1" applyAlignment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vertical="center" wrapText="1"/>
      <protection/>
    </xf>
    <xf numFmtId="0" fontId="11" fillId="0" borderId="22" xfId="0" applyFont="1" applyBorder="1" applyAlignment="1">
      <alignment vertical="center"/>
    </xf>
    <xf numFmtId="0" fontId="11" fillId="0" borderId="12" xfId="53" applyFont="1" applyBorder="1" applyAlignment="1">
      <alignment wrapText="1"/>
      <protection/>
    </xf>
    <xf numFmtId="0" fontId="12" fillId="0" borderId="12" xfId="0" applyFont="1" applyBorder="1" applyAlignment="1">
      <alignment/>
    </xf>
    <xf numFmtId="0" fontId="38" fillId="0" borderId="12" xfId="53" applyFont="1" applyBorder="1" applyAlignment="1">
      <alignment/>
      <protection/>
    </xf>
    <xf numFmtId="0" fontId="11" fillId="0" borderId="12" xfId="53" applyFont="1" applyBorder="1" applyAlignment="1">
      <alignment horizontal="left" wrapText="1"/>
      <protection/>
    </xf>
    <xf numFmtId="0" fontId="11" fillId="0" borderId="12" xfId="53" applyFont="1" applyFill="1" applyBorder="1" applyAlignment="1">
      <alignment horizontal="left"/>
      <protection/>
    </xf>
    <xf numFmtId="0" fontId="38" fillId="0" borderId="12" xfId="53" applyFont="1" applyFill="1" applyBorder="1" applyAlignment="1">
      <alignment horizontal="left"/>
      <protection/>
    </xf>
    <xf numFmtId="0" fontId="1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8" fillId="0" borderId="12" xfId="53" applyFont="1" applyBorder="1" applyAlignment="1">
      <alignment wrapText="1"/>
      <protection/>
    </xf>
    <xf numFmtId="0" fontId="11" fillId="0" borderId="12" xfId="0" applyFont="1" applyBorder="1" applyAlignment="1">
      <alignment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8" fillId="0" borderId="12" xfId="54" applyNumberFormat="1" applyFont="1" applyFill="1" applyBorder="1" applyAlignment="1" applyProtection="1">
      <alignment horizontal="left" vertical="center"/>
      <protection/>
    </xf>
    <xf numFmtId="0" fontId="15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1" fillId="0" borderId="12" xfId="53" applyFont="1" applyBorder="1" applyAlignment="1">
      <alignment horizontal="center" wrapText="1"/>
      <protection/>
    </xf>
    <xf numFmtId="0" fontId="1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" xfId="52"/>
    <cellStyle name="Обычный_Звіт апеляції" xfId="53"/>
    <cellStyle name="Обычный_Касація - звіт (розділи І, ІІ, ІІІ)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Финансовый [0]_Stat_2003 new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2</xdr:col>
      <xdr:colOff>704850</xdr:colOff>
      <xdr:row>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62175" cy="2200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4">
      <selection activeCell="A14" sqref="A14:N14"/>
    </sheetView>
  </sheetViews>
  <sheetFormatPr defaultColWidth="9.140625" defaultRowHeight="15.75"/>
  <cols>
    <col min="1" max="2" width="11.28125" style="0" customWidth="1"/>
    <col min="3" max="3" width="15.7109375" style="0" customWidth="1"/>
    <col min="4" max="9" width="11.28125" style="0" customWidth="1"/>
    <col min="10" max="10" width="8.00390625" style="0" customWidth="1"/>
    <col min="11" max="11" width="11.28125" style="0" customWidth="1"/>
    <col min="12" max="12" width="8.28125" style="0" customWidth="1"/>
    <col min="13" max="13" width="21.421875" style="0" customWidth="1"/>
    <col min="14" max="14" width="24.57421875" style="0" customWidth="1"/>
    <col min="15" max="255" width="10.28125" style="0" customWidth="1"/>
  </cols>
  <sheetData>
    <row r="1" spans="1:15" ht="20.25" customHeight="1">
      <c r="A1" s="151"/>
      <c r="B1" s="152"/>
      <c r="C1" s="152"/>
      <c r="D1" s="151"/>
      <c r="E1" s="152"/>
      <c r="F1" s="152"/>
      <c r="G1" s="152"/>
      <c r="H1" s="152"/>
      <c r="I1" s="152"/>
      <c r="J1" s="152"/>
      <c r="K1" s="153" t="s">
        <v>6</v>
      </c>
      <c r="L1" s="154"/>
      <c r="M1" s="152"/>
      <c r="N1" s="155"/>
      <c r="O1" s="3"/>
    </row>
    <row r="2" spans="1:15" ht="20.25" customHeight="1">
      <c r="A2" s="156"/>
      <c r="B2" s="157"/>
      <c r="C2" s="157"/>
      <c r="D2" s="156"/>
      <c r="E2" s="158"/>
      <c r="F2" s="158"/>
      <c r="G2" s="158"/>
      <c r="H2" s="158"/>
      <c r="I2" s="158"/>
      <c r="J2" s="158"/>
      <c r="K2" s="159" t="s">
        <v>7</v>
      </c>
      <c r="L2" s="157"/>
      <c r="M2" s="158"/>
      <c r="N2" s="160"/>
      <c r="O2" s="3"/>
    </row>
    <row r="3" spans="1:15" ht="20.25" customHeight="1">
      <c r="A3" s="156"/>
      <c r="B3" s="157"/>
      <c r="C3" s="157"/>
      <c r="D3" s="156"/>
      <c r="E3" s="161"/>
      <c r="F3" s="161"/>
      <c r="G3" s="161"/>
      <c r="H3" s="161"/>
      <c r="I3" s="161"/>
      <c r="J3" s="161"/>
      <c r="K3" s="159" t="s">
        <v>8</v>
      </c>
      <c r="L3" s="157"/>
      <c r="M3" s="161"/>
      <c r="N3" s="162"/>
      <c r="O3" s="3"/>
    </row>
    <row r="4" spans="1:15" ht="20.25" customHeight="1">
      <c r="A4" s="156"/>
      <c r="B4" s="157"/>
      <c r="C4" s="157"/>
      <c r="D4" s="156"/>
      <c r="E4" s="163"/>
      <c r="F4" s="163"/>
      <c r="G4" s="163"/>
      <c r="H4" s="163"/>
      <c r="I4" s="163"/>
      <c r="J4" s="163"/>
      <c r="K4" s="159" t="s">
        <v>9</v>
      </c>
      <c r="L4" s="157"/>
      <c r="M4" s="161"/>
      <c r="N4" s="164"/>
      <c r="O4" s="3"/>
    </row>
    <row r="5" spans="1:15" ht="20.25" customHeight="1">
      <c r="A5" s="156"/>
      <c r="B5" s="157"/>
      <c r="C5" s="157"/>
      <c r="D5" s="156"/>
      <c r="E5" s="161"/>
      <c r="F5" s="161"/>
      <c r="G5" s="161"/>
      <c r="H5" s="161"/>
      <c r="I5" s="161"/>
      <c r="J5" s="161"/>
      <c r="K5" s="165"/>
      <c r="L5" s="157"/>
      <c r="M5" s="163"/>
      <c r="N5" s="166"/>
      <c r="O5" s="3"/>
    </row>
    <row r="6" spans="1:15" ht="20.25" customHeight="1">
      <c r="A6" s="156"/>
      <c r="B6" s="157"/>
      <c r="C6" s="157"/>
      <c r="D6" s="156"/>
      <c r="E6" s="163"/>
      <c r="F6" s="163"/>
      <c r="G6" s="163"/>
      <c r="H6" s="163"/>
      <c r="I6" s="163"/>
      <c r="J6" s="163"/>
      <c r="K6" s="167" t="s">
        <v>10</v>
      </c>
      <c r="L6" s="157"/>
      <c r="M6" s="168"/>
      <c r="N6" s="166"/>
      <c r="O6" s="3"/>
    </row>
    <row r="7" spans="1:15" ht="20.25" customHeight="1">
      <c r="A7" s="156"/>
      <c r="B7" s="157"/>
      <c r="C7" s="157"/>
      <c r="D7" s="156"/>
      <c r="E7" s="168"/>
      <c r="F7" s="168"/>
      <c r="G7" s="168"/>
      <c r="H7" s="168"/>
      <c r="I7" s="168"/>
      <c r="J7" s="168"/>
      <c r="K7" s="169" t="s">
        <v>11</v>
      </c>
      <c r="L7" s="157"/>
      <c r="M7" s="168"/>
      <c r="N7" s="166"/>
      <c r="O7" s="3"/>
    </row>
    <row r="8" spans="1:15" ht="20.25" customHeight="1">
      <c r="A8" s="156"/>
      <c r="B8" s="157"/>
      <c r="C8" s="157"/>
      <c r="D8" s="156"/>
      <c r="E8" s="168"/>
      <c r="F8" s="168"/>
      <c r="G8" s="168"/>
      <c r="H8" s="168"/>
      <c r="I8" s="168"/>
      <c r="J8" s="168"/>
      <c r="K8" s="170" t="s">
        <v>12</v>
      </c>
      <c r="L8" s="157"/>
      <c r="M8" s="157"/>
      <c r="N8" s="166"/>
      <c r="O8" s="3"/>
    </row>
    <row r="9" spans="1:15" ht="20.25" customHeight="1">
      <c r="A9" s="156"/>
      <c r="B9" s="157"/>
      <c r="C9" s="171"/>
      <c r="D9" s="172"/>
      <c r="E9" s="171"/>
      <c r="F9" s="171"/>
      <c r="G9" s="171"/>
      <c r="H9" s="171"/>
      <c r="I9" s="171"/>
      <c r="J9" s="157"/>
      <c r="K9" s="159" t="s">
        <v>13</v>
      </c>
      <c r="L9" s="157"/>
      <c r="M9" s="157"/>
      <c r="N9" s="166"/>
      <c r="O9" s="3"/>
    </row>
    <row r="10" spans="1:15" ht="20.25" customHeight="1">
      <c r="A10" s="156"/>
      <c r="B10" s="157"/>
      <c r="C10" s="171"/>
      <c r="D10" s="172"/>
      <c r="E10" s="171"/>
      <c r="F10" s="171"/>
      <c r="G10" s="171"/>
      <c r="H10" s="171"/>
      <c r="I10" s="171"/>
      <c r="J10" s="157"/>
      <c r="K10" s="169" t="s">
        <v>14</v>
      </c>
      <c r="L10" s="173"/>
      <c r="M10" s="173"/>
      <c r="N10" s="166"/>
      <c r="O10" s="3"/>
    </row>
    <row r="11" spans="1:15" ht="20.25" customHeight="1">
      <c r="A11" s="151"/>
      <c r="B11" s="152"/>
      <c r="C11" s="174"/>
      <c r="D11" s="171"/>
      <c r="E11" s="171"/>
      <c r="F11" s="171"/>
      <c r="G11" s="171"/>
      <c r="H11" s="171"/>
      <c r="I11" s="171"/>
      <c r="J11" s="157"/>
      <c r="K11" s="157"/>
      <c r="L11" s="157"/>
      <c r="M11" s="157"/>
      <c r="N11" s="166"/>
      <c r="O11" s="3"/>
    </row>
    <row r="12" spans="1:15" ht="49.5" customHeight="1">
      <c r="A12" s="156"/>
      <c r="B12" s="157"/>
      <c r="C12" s="171"/>
      <c r="D12" s="171"/>
      <c r="E12" s="171"/>
      <c r="F12" s="171"/>
      <c r="G12" s="171"/>
      <c r="H12" s="171"/>
      <c r="I12" s="171"/>
      <c r="J12" s="157"/>
      <c r="K12" s="157"/>
      <c r="L12" s="157"/>
      <c r="M12" s="157"/>
      <c r="N12" s="166"/>
      <c r="O12" s="3"/>
    </row>
    <row r="13" spans="1:15" ht="27" customHeight="1">
      <c r="A13" s="418" t="s">
        <v>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3"/>
    </row>
    <row r="14" spans="1:15" ht="20.25">
      <c r="A14" s="422" t="s">
        <v>2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4"/>
      <c r="O14" s="3"/>
    </row>
    <row r="15" spans="1:15" ht="20.25" customHeight="1">
      <c r="A15" s="172"/>
      <c r="B15" s="171"/>
      <c r="C15" s="171"/>
      <c r="D15" s="171"/>
      <c r="E15" s="426" t="s">
        <v>369</v>
      </c>
      <c r="F15" s="426"/>
      <c r="G15" s="426"/>
      <c r="H15" s="426"/>
      <c r="I15" s="426"/>
      <c r="J15" s="426"/>
      <c r="K15" s="426"/>
      <c r="L15" s="171"/>
      <c r="M15" s="171"/>
      <c r="N15" s="175"/>
      <c r="O15" s="3"/>
    </row>
    <row r="16" spans="1:15" ht="17.25" customHeight="1">
      <c r="A16" s="156"/>
      <c r="B16" s="158"/>
      <c r="C16" s="158"/>
      <c r="D16" s="158"/>
      <c r="E16" s="421" t="s">
        <v>3</v>
      </c>
      <c r="F16" s="421"/>
      <c r="G16" s="421"/>
      <c r="H16" s="421"/>
      <c r="I16" s="421"/>
      <c r="J16" s="421"/>
      <c r="K16" s="158"/>
      <c r="L16" s="158"/>
      <c r="M16" s="158"/>
      <c r="N16" s="176"/>
      <c r="O16" s="3"/>
    </row>
    <row r="17" spans="1:15" ht="27" customHeight="1">
      <c r="A17" s="172"/>
      <c r="B17" s="171"/>
      <c r="C17" s="171"/>
      <c r="D17" s="171"/>
      <c r="E17" s="171" t="s">
        <v>4</v>
      </c>
      <c r="F17" s="425">
        <v>2012</v>
      </c>
      <c r="G17" s="425"/>
      <c r="H17" s="425"/>
      <c r="I17" s="425"/>
      <c r="J17" s="171" t="s">
        <v>370</v>
      </c>
      <c r="K17" s="171"/>
      <c r="L17" s="171"/>
      <c r="M17" s="171"/>
      <c r="N17" s="175"/>
      <c r="O17" s="3"/>
    </row>
    <row r="18" spans="1:15" ht="15.75" customHeight="1">
      <c r="A18" s="156"/>
      <c r="B18" s="177"/>
      <c r="C18" s="177"/>
      <c r="D18" s="177"/>
      <c r="E18" s="177"/>
      <c r="F18" s="421" t="s">
        <v>5</v>
      </c>
      <c r="G18" s="421"/>
      <c r="H18" s="421"/>
      <c r="I18" s="421"/>
      <c r="J18" s="177"/>
      <c r="K18" s="177"/>
      <c r="L18" s="177"/>
      <c r="M18" s="177"/>
      <c r="N18" s="178"/>
      <c r="O18" s="3"/>
    </row>
    <row r="19" spans="1:15" ht="18" customHeight="1">
      <c r="A19" s="179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80"/>
      <c r="O19" s="3"/>
    </row>
    <row r="20" spans="1:15" ht="15.7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6"/>
      <c r="O20" s="3"/>
    </row>
    <row r="21" spans="1:15" ht="15.7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66"/>
      <c r="O21" s="3"/>
    </row>
    <row r="22" spans="1:15" ht="15.75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66"/>
      <c r="O22" s="3"/>
    </row>
    <row r="23" spans="1:15" ht="15.75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66"/>
      <c r="O23" s="3"/>
    </row>
    <row r="24" spans="1:15" ht="15.7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66"/>
      <c r="O24" s="3"/>
    </row>
    <row r="25" spans="1:15" ht="15.7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66"/>
      <c r="O25" s="3"/>
    </row>
    <row r="26" spans="1:15" ht="15.7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66"/>
      <c r="O26" s="3"/>
    </row>
    <row r="27" spans="1:15" ht="15.7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66"/>
      <c r="O27" s="3"/>
    </row>
    <row r="28" spans="1:15" ht="15.7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6"/>
      <c r="O28" s="3"/>
    </row>
    <row r="29" spans="1:15" ht="15.7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66"/>
      <c r="O29" s="3"/>
    </row>
    <row r="30" spans="1:15" ht="85.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6"/>
      <c r="O30" s="3"/>
    </row>
    <row r="31" spans="1:1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6">
    <mergeCell ref="A13:N13"/>
    <mergeCell ref="E16:J16"/>
    <mergeCell ref="F18:I18"/>
    <mergeCell ref="A14:N14"/>
    <mergeCell ref="F17:I17"/>
    <mergeCell ref="E15:K15"/>
  </mergeCells>
  <printOptions/>
  <pageMargins left="0.7086614173228347" right="0" top="0.5905511811023623" bottom="0" header="0" footer="0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0">
      <selection activeCell="A1" sqref="A1:M1"/>
    </sheetView>
  </sheetViews>
  <sheetFormatPr defaultColWidth="9.140625" defaultRowHeight="15.75"/>
  <cols>
    <col min="1" max="1" width="12.00390625" style="0" customWidth="1"/>
    <col min="2" max="2" width="14.421875" style="0" customWidth="1"/>
    <col min="3" max="3" width="12.140625" style="0" customWidth="1"/>
    <col min="4" max="4" width="13.28125" style="0" customWidth="1"/>
    <col min="5" max="5" width="14.8515625" style="0" customWidth="1"/>
    <col min="6" max="6" width="15.28125" style="0" customWidth="1"/>
    <col min="7" max="7" width="13.28125" style="0" customWidth="1"/>
    <col min="8" max="8" width="11.421875" style="0" customWidth="1"/>
    <col min="9" max="9" width="15.7109375" style="0" customWidth="1"/>
    <col min="10" max="10" width="17.140625" style="0" customWidth="1"/>
    <col min="11" max="11" width="14.28125" style="0" customWidth="1"/>
    <col min="12" max="12" width="14.140625" style="0" customWidth="1"/>
    <col min="13" max="13" width="4.00390625" style="0" customWidth="1"/>
    <col min="14" max="255" width="10.28125" style="0" customWidth="1"/>
  </cols>
  <sheetData>
    <row r="1" spans="1:13" ht="21" customHeight="1">
      <c r="A1" s="500" t="s">
        <v>209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2" ht="49.5" customHeight="1">
      <c r="A2" s="104"/>
      <c r="B2" s="104"/>
      <c r="C2" s="104"/>
      <c r="D2" s="104"/>
      <c r="E2" s="104"/>
      <c r="F2" s="104"/>
      <c r="G2" s="90"/>
      <c r="H2" s="90"/>
      <c r="I2" s="90"/>
      <c r="J2" s="90"/>
      <c r="K2" s="90"/>
      <c r="L2" s="90"/>
    </row>
    <row r="3" spans="1:12" ht="21" customHeight="1">
      <c r="A3" s="500" t="s">
        <v>138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21" customHeight="1">
      <c r="A4" s="105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ht="15" customHeight="1">
      <c r="A5" s="503"/>
      <c r="B5" s="477" t="s">
        <v>150</v>
      </c>
      <c r="C5" s="495" t="s">
        <v>193</v>
      </c>
      <c r="D5" s="496"/>
      <c r="E5" s="496"/>
      <c r="F5" s="496"/>
      <c r="G5" s="496"/>
      <c r="H5" s="497"/>
      <c r="I5" s="477" t="s">
        <v>198</v>
      </c>
      <c r="J5" s="112" t="s">
        <v>199</v>
      </c>
      <c r="K5" s="477" t="s">
        <v>201</v>
      </c>
      <c r="L5" s="48" t="s">
        <v>225</v>
      </c>
      <c r="M5" s="96"/>
    </row>
    <row r="6" spans="1:13" ht="15" customHeight="1">
      <c r="A6" s="504"/>
      <c r="B6" s="498"/>
      <c r="C6" s="477" t="s">
        <v>210</v>
      </c>
      <c r="D6" s="495" t="s">
        <v>214</v>
      </c>
      <c r="E6" s="496"/>
      <c r="F6" s="496"/>
      <c r="G6" s="496"/>
      <c r="H6" s="497"/>
      <c r="I6" s="498"/>
      <c r="J6" s="501" t="s">
        <v>221</v>
      </c>
      <c r="K6" s="498"/>
      <c r="L6" s="501" t="s">
        <v>226</v>
      </c>
      <c r="M6" s="96"/>
    </row>
    <row r="7" spans="1:13" ht="99" customHeight="1">
      <c r="A7" s="505"/>
      <c r="B7" s="499"/>
      <c r="C7" s="499"/>
      <c r="D7" s="24" t="s">
        <v>215</v>
      </c>
      <c r="E7" s="24" t="s">
        <v>156</v>
      </c>
      <c r="F7" s="24" t="s">
        <v>216</v>
      </c>
      <c r="G7" s="24" t="s">
        <v>220</v>
      </c>
      <c r="H7" s="24" t="s">
        <v>158</v>
      </c>
      <c r="I7" s="499"/>
      <c r="J7" s="502"/>
      <c r="K7" s="499"/>
      <c r="L7" s="502"/>
      <c r="M7" s="96"/>
    </row>
    <row r="8" spans="1:13" ht="15" customHeight="1">
      <c r="A8" s="25" t="s">
        <v>16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18">
        <v>9</v>
      </c>
      <c r="K8" s="25">
        <v>10</v>
      </c>
      <c r="L8" s="41">
        <v>11</v>
      </c>
      <c r="M8" s="96"/>
    </row>
    <row r="9" spans="1:13" ht="51" customHeight="1">
      <c r="A9" s="106" t="s">
        <v>23</v>
      </c>
      <c r="B9" s="41">
        <f>SUM('P 5 А'!D17,'P 5_1 A'!F11)</f>
        <v>612</v>
      </c>
      <c r="C9" s="41">
        <f>SUM('P 5 А'!E17,'P 5_1 A'!G11)</f>
        <v>40</v>
      </c>
      <c r="D9" s="41">
        <f>SUM('P 5 А'!F17,'P 5_1 A'!H11)</f>
        <v>3</v>
      </c>
      <c r="E9" s="41">
        <f>SUM('P 5 А'!H17,'P 5_1 A'!I11)</f>
        <v>6</v>
      </c>
      <c r="F9" s="41">
        <f>SUM('P 5 А'!G17,'P 5_1 A'!J11)</f>
        <v>487</v>
      </c>
      <c r="G9" s="41">
        <f>SUM('P 5 А'!I17,'P 5_1 A'!L11)</f>
        <v>7</v>
      </c>
      <c r="H9" s="41">
        <f>SUM('P 5 А'!J17,'P 5_1 A'!M11)</f>
        <v>69</v>
      </c>
      <c r="I9" s="41">
        <f>SUM('P 5 А'!K17,'P 5_1 A'!N11)</f>
        <v>382</v>
      </c>
      <c r="J9" s="41">
        <f>SUM('P 5 А'!L17,'P 5_1 A'!O11)</f>
        <v>6</v>
      </c>
      <c r="K9" s="41">
        <f>SUM('P 5 А'!N17,'P 5_1 A'!P11)</f>
        <v>0</v>
      </c>
      <c r="L9" s="41">
        <f>SUM('P 5 А'!O17,'P 5_1 A'!Q11)</f>
        <v>0</v>
      </c>
      <c r="M9" s="96"/>
    </row>
    <row r="10" spans="1:13" ht="20.25" customHeight="1">
      <c r="A10" s="12"/>
      <c r="B10" s="108"/>
      <c r="C10" s="12"/>
      <c r="D10" s="12"/>
      <c r="E10" s="12"/>
      <c r="F10" s="12"/>
      <c r="G10" s="12"/>
      <c r="H10" s="12"/>
      <c r="I10" s="12"/>
      <c r="J10" s="12"/>
      <c r="K10" s="12"/>
      <c r="L10" s="113"/>
      <c r="M10" s="90"/>
    </row>
    <row r="11" spans="2:13" ht="15" customHeight="1">
      <c r="B11" s="109" t="s">
        <v>146</v>
      </c>
      <c r="C11" s="90" t="s">
        <v>211</v>
      </c>
      <c r="D11" s="90"/>
      <c r="E11" s="49"/>
      <c r="F11" s="49" t="s">
        <v>217</v>
      </c>
      <c r="G11" s="90"/>
      <c r="H11" s="90"/>
      <c r="I11" s="49"/>
      <c r="J11" s="90" t="s">
        <v>222</v>
      </c>
      <c r="K11" s="90"/>
      <c r="L11" s="90"/>
      <c r="M11" s="90"/>
    </row>
    <row r="12" spans="1:13" ht="15" customHeight="1">
      <c r="A12" s="90"/>
      <c r="C12" s="110" t="s">
        <v>212</v>
      </c>
      <c r="D12" s="90"/>
      <c r="E12" s="90"/>
      <c r="F12" s="49" t="s">
        <v>218</v>
      </c>
      <c r="G12" s="110"/>
      <c r="H12" s="110"/>
      <c r="I12" s="110"/>
      <c r="J12" s="110" t="s">
        <v>223</v>
      </c>
      <c r="K12" s="90"/>
      <c r="L12" s="114"/>
      <c r="M12" s="90"/>
    </row>
    <row r="13" spans="1:12" ht="15" customHeight="1">
      <c r="A13" s="90"/>
      <c r="C13" s="90" t="s">
        <v>213</v>
      </c>
      <c r="E13" s="115"/>
      <c r="F13" s="110" t="s">
        <v>219</v>
      </c>
      <c r="G13" s="90"/>
      <c r="H13" s="110"/>
      <c r="I13" s="116"/>
      <c r="J13" s="110" t="s">
        <v>224</v>
      </c>
      <c r="K13" s="90"/>
      <c r="L13" s="115"/>
    </row>
    <row r="14" spans="1:12" ht="15" customHeight="1">
      <c r="A14" s="107"/>
      <c r="B14" s="107"/>
      <c r="C14" s="107"/>
      <c r="D14" s="107"/>
      <c r="E14" s="111"/>
      <c r="F14" s="107"/>
      <c r="G14" s="107"/>
      <c r="H14" s="107"/>
      <c r="I14" s="111"/>
      <c r="J14" s="107"/>
      <c r="K14" s="107"/>
      <c r="L14" s="111"/>
    </row>
    <row r="15" ht="15" customHeight="1"/>
    <row r="16" ht="15" customHeight="1"/>
    <row r="17" ht="15" customHeight="1"/>
    <row r="18" ht="15" customHeight="1">
      <c r="A18" s="107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1">
    <mergeCell ref="A1:M1"/>
    <mergeCell ref="A3:L3"/>
    <mergeCell ref="L6:L7"/>
    <mergeCell ref="I5:I7"/>
    <mergeCell ref="K5:K7"/>
    <mergeCell ref="A5:A7"/>
    <mergeCell ref="J6:J7"/>
    <mergeCell ref="C5:H5"/>
    <mergeCell ref="D6:H6"/>
    <mergeCell ref="B5:B7"/>
    <mergeCell ref="C6:C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4.00390625" style="0" customWidth="1"/>
    <col min="2" max="2" width="37.28125" style="0" customWidth="1"/>
    <col min="3" max="3" width="6.421875" style="0" customWidth="1"/>
    <col min="4" max="4" width="23.57421875" style="0" customWidth="1"/>
    <col min="5" max="255" width="10.28125" style="0" customWidth="1"/>
  </cols>
  <sheetData>
    <row r="2" ht="15.75" customHeight="1">
      <c r="C2" s="58" t="s">
        <v>227</v>
      </c>
    </row>
    <row r="7" spans="1:5" ht="15.75">
      <c r="A7" s="472" t="s">
        <v>203</v>
      </c>
      <c r="B7" s="472"/>
      <c r="C7" s="472"/>
      <c r="D7" s="472"/>
      <c r="E7" s="472"/>
    </row>
    <row r="8" spans="1:5" ht="15.75">
      <c r="A8" s="472" t="s">
        <v>204</v>
      </c>
      <c r="B8" s="472"/>
      <c r="C8" s="472"/>
      <c r="D8" s="472"/>
      <c r="E8" s="472"/>
    </row>
    <row r="9" spans="2:4" ht="15.75">
      <c r="B9" s="183"/>
      <c r="C9" s="181"/>
      <c r="D9" s="181"/>
    </row>
    <row r="10" spans="1:5" ht="39.75" customHeight="1">
      <c r="A10" s="181"/>
      <c r="B10" s="101"/>
      <c r="C10" s="60" t="s">
        <v>170</v>
      </c>
      <c r="D10" s="56" t="s">
        <v>171</v>
      </c>
      <c r="E10" s="181"/>
    </row>
    <row r="11" spans="1:5" ht="15.75">
      <c r="A11" s="181"/>
      <c r="B11" s="102" t="s">
        <v>16</v>
      </c>
      <c r="C11" s="102" t="s">
        <v>25</v>
      </c>
      <c r="D11" s="102">
        <v>1</v>
      </c>
      <c r="E11" s="181"/>
    </row>
    <row r="12" spans="1:5" ht="33" customHeight="1">
      <c r="A12" s="95"/>
      <c r="B12" s="184" t="s">
        <v>205</v>
      </c>
      <c r="C12" s="185">
        <v>1</v>
      </c>
      <c r="D12" s="186">
        <f>SUM('P 5 B'!C12,'P 5_1 B'!D12)</f>
        <v>1097</v>
      </c>
      <c r="E12" s="10"/>
    </row>
    <row r="13" spans="1:5" ht="31.5" customHeight="1">
      <c r="A13" s="95"/>
      <c r="B13" s="57" t="s">
        <v>206</v>
      </c>
      <c r="C13" s="61">
        <v>2</v>
      </c>
      <c r="D13" s="117">
        <f>SUM('P 5 B'!C13,'P 5_1 B'!D13)</f>
        <v>8212192105.8787</v>
      </c>
      <c r="E13" s="10"/>
    </row>
    <row r="14" spans="1:5" ht="33.75" customHeight="1">
      <c r="A14" s="95"/>
      <c r="B14" s="57" t="s">
        <v>207</v>
      </c>
      <c r="C14" s="61">
        <v>3</v>
      </c>
      <c r="D14" s="117">
        <f>SUM('P 5 B'!C14,'P 5_1 B'!D14)</f>
        <v>6568892222.615</v>
      </c>
      <c r="E14" s="10"/>
    </row>
    <row r="15" spans="2:4" ht="15.75">
      <c r="B15" s="12"/>
      <c r="C15" s="12"/>
      <c r="D15" s="12"/>
    </row>
  </sheetData>
  <sheetProtection/>
  <mergeCells count="2"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zoomScalePageLayoutView="0" workbookViewId="0" topLeftCell="A1">
      <selection activeCell="M31" sqref="M31"/>
    </sheetView>
  </sheetViews>
  <sheetFormatPr defaultColWidth="9.140625" defaultRowHeight="15.75"/>
  <cols>
    <col min="1" max="1" width="5.421875" style="0" customWidth="1"/>
    <col min="2" max="2" width="4.8515625" style="0" customWidth="1"/>
    <col min="3" max="3" width="7.421875" style="0" customWidth="1"/>
    <col min="4" max="4" width="2.8515625" style="0" customWidth="1"/>
    <col min="5" max="5" width="38.8515625" style="0" customWidth="1"/>
    <col min="6" max="6" width="3.421875" style="0" customWidth="1"/>
    <col min="7" max="7" width="9.140625" style="0" hidden="1" customWidth="1"/>
    <col min="8" max="8" width="14.7109375" style="0" customWidth="1"/>
    <col min="9" max="9" width="12.421875" style="0" hidden="1" customWidth="1"/>
    <col min="10" max="10" width="16.7109375" style="0" customWidth="1"/>
    <col min="11" max="11" width="12.140625" style="0" customWidth="1"/>
    <col min="12" max="12" width="16.7109375" style="0" customWidth="1"/>
    <col min="13" max="13" width="12.140625" style="0" customWidth="1"/>
    <col min="14" max="255" width="10.28125" style="0" customWidth="1"/>
  </cols>
  <sheetData>
    <row r="1" spans="1:13" s="295" customFormat="1" ht="18" customHeight="1">
      <c r="A1" s="292" t="s">
        <v>228</v>
      </c>
      <c r="B1" s="293"/>
      <c r="C1" s="293"/>
      <c r="D1" s="293"/>
      <c r="E1" s="293"/>
      <c r="F1" s="294"/>
      <c r="G1" s="294"/>
      <c r="H1" s="293"/>
      <c r="I1" s="293"/>
      <c r="J1" s="293"/>
      <c r="K1" s="293"/>
      <c r="L1" s="293"/>
      <c r="M1" s="293"/>
    </row>
    <row r="2" spans="1:13" s="295" customFormat="1" ht="13.5" customHeight="1">
      <c r="A2" s="527"/>
      <c r="B2" s="528"/>
      <c r="C2" s="528"/>
      <c r="D2" s="528"/>
      <c r="E2" s="528"/>
      <c r="F2" s="296" t="s">
        <v>302</v>
      </c>
      <c r="G2" s="297"/>
      <c r="H2" s="526" t="s">
        <v>150</v>
      </c>
      <c r="I2" s="119"/>
      <c r="J2" s="298" t="s">
        <v>304</v>
      </c>
      <c r="K2" s="298"/>
      <c r="L2" s="298"/>
      <c r="M2" s="299"/>
    </row>
    <row r="3" spans="1:13" s="295" customFormat="1" ht="65.25" customHeight="1">
      <c r="A3" s="528"/>
      <c r="B3" s="528"/>
      <c r="C3" s="528"/>
      <c r="D3" s="528"/>
      <c r="E3" s="528"/>
      <c r="F3" s="300" t="s">
        <v>303</v>
      </c>
      <c r="G3" s="300"/>
      <c r="H3" s="523"/>
      <c r="I3" s="301"/>
      <c r="J3" s="302" t="s">
        <v>305</v>
      </c>
      <c r="K3" s="302" t="s">
        <v>306</v>
      </c>
      <c r="L3" s="302" t="s">
        <v>307</v>
      </c>
      <c r="M3" s="302" t="s">
        <v>306</v>
      </c>
    </row>
    <row r="4" spans="1:13" s="304" customFormat="1" ht="10.5" customHeight="1">
      <c r="A4" s="299" t="s">
        <v>16</v>
      </c>
      <c r="B4" s="303"/>
      <c r="C4" s="303"/>
      <c r="D4" s="303"/>
      <c r="E4" s="303"/>
      <c r="F4" s="121" t="s">
        <v>25</v>
      </c>
      <c r="G4" s="121"/>
      <c r="H4" s="118">
        <v>1</v>
      </c>
      <c r="I4" s="118"/>
      <c r="J4" s="118">
        <v>2</v>
      </c>
      <c r="K4" s="118">
        <v>3</v>
      </c>
      <c r="L4" s="118">
        <v>4</v>
      </c>
      <c r="M4" s="118">
        <v>5</v>
      </c>
    </row>
    <row r="5" spans="1:13" s="304" customFormat="1" ht="13.5" customHeight="1" hidden="1">
      <c r="A5" s="299"/>
      <c r="B5" s="303"/>
      <c r="C5" s="303"/>
      <c r="D5" s="303"/>
      <c r="E5" s="303"/>
      <c r="F5" s="121"/>
      <c r="G5" s="121"/>
      <c r="H5" s="305">
        <v>19267</v>
      </c>
      <c r="I5" s="305"/>
      <c r="J5" s="305">
        <v>80873084403.2281</v>
      </c>
      <c r="K5" s="305">
        <v>10681575643.1183</v>
      </c>
      <c r="L5" s="305">
        <v>48051529264.9514</v>
      </c>
      <c r="M5" s="305">
        <v>1342261917.8254</v>
      </c>
    </row>
    <row r="6" spans="1:13" s="304" customFormat="1" ht="15.75" customHeight="1">
      <c r="A6" s="529" t="s">
        <v>23</v>
      </c>
      <c r="B6" s="508"/>
      <c r="C6" s="508"/>
      <c r="D6" s="508"/>
      <c r="E6" s="508"/>
      <c r="F6" s="306">
        <v>1</v>
      </c>
      <c r="G6" s="307"/>
      <c r="H6" s="122">
        <f>SUM(H7,H9,H10,H12:H16,H24:H25,H27,H29,H30:H32,H42,H46,H51,H53:H54,H56,H60:H63)</f>
        <v>15037</v>
      </c>
      <c r="I6" s="122"/>
      <c r="J6" s="122">
        <f>SUM(J7,J9,J10,J12:J16,J24:J25,J27,J29,J30:J32,J42,J46,J51,J53:J54,J56,J60:J63)</f>
        <v>76751280959.1666</v>
      </c>
      <c r="K6" s="122">
        <f>SUM(K7,K9,K10,K12:K16,K24:K25,K27,K29,K30:K32,K42,K46,K51,K53:K54,K56,K60:K63)</f>
        <v>10667770932.0973</v>
      </c>
      <c r="L6" s="122">
        <f>SUM(L7,L9,L10,L12:L16,L24:L25,L27,L29,L30:L32,L42,L46,L51,L53:L54,L56,L60:L63)</f>
        <v>47632601288.2414</v>
      </c>
      <c r="M6" s="122">
        <f>SUM(M7,M9,M10,M12:M16,M24:M25,M27,M29,M30:M32,M42,M46,M51,M53:M54,M56,M60:M63)</f>
        <v>1330357084.5494</v>
      </c>
    </row>
    <row r="7" spans="1:13" s="304" customFormat="1" ht="12" customHeight="1">
      <c r="A7" s="506" t="s">
        <v>229</v>
      </c>
      <c r="B7" s="308" t="s">
        <v>244</v>
      </c>
      <c r="C7" s="309"/>
      <c r="D7" s="309"/>
      <c r="E7" s="309"/>
      <c r="F7" s="306">
        <v>2</v>
      </c>
      <c r="G7" s="307">
        <v>11599</v>
      </c>
      <c r="H7" s="122">
        <v>6904</v>
      </c>
      <c r="I7" s="307">
        <v>11612</v>
      </c>
      <c r="J7" s="122">
        <v>16819537152.0534</v>
      </c>
      <c r="K7" s="122">
        <v>1480344464.0954</v>
      </c>
      <c r="L7" s="122">
        <v>5623819018.7261</v>
      </c>
      <c r="M7" s="122">
        <v>468362086.7304</v>
      </c>
    </row>
    <row r="8" spans="1:13" s="304" customFormat="1" ht="12" customHeight="1">
      <c r="A8" s="506"/>
      <c r="B8" s="518" t="s">
        <v>245</v>
      </c>
      <c r="C8" s="518"/>
      <c r="D8" s="518"/>
      <c r="E8" s="518"/>
      <c r="F8" s="306">
        <v>3</v>
      </c>
      <c r="G8" s="307">
        <v>1079</v>
      </c>
      <c r="H8" s="122">
        <v>752</v>
      </c>
      <c r="I8" s="307">
        <v>1081</v>
      </c>
      <c r="J8" s="122">
        <v>2644595065.093</v>
      </c>
      <c r="K8" s="122">
        <v>60690200.105</v>
      </c>
      <c r="L8" s="122">
        <v>1233455879.623</v>
      </c>
      <c r="M8" s="122">
        <v>18687230.23</v>
      </c>
    </row>
    <row r="9" spans="1:13" s="304" customFormat="1" ht="27.75" customHeight="1">
      <c r="A9" s="506"/>
      <c r="B9" s="516" t="s">
        <v>246</v>
      </c>
      <c r="C9" s="516"/>
      <c r="D9" s="516"/>
      <c r="E9" s="516"/>
      <c r="F9" s="306">
        <v>4</v>
      </c>
      <c r="G9" s="307">
        <v>10</v>
      </c>
      <c r="H9" s="122">
        <v>6</v>
      </c>
      <c r="I9" s="307">
        <v>10</v>
      </c>
      <c r="J9" s="122">
        <v>15094308.23</v>
      </c>
      <c r="K9" s="122">
        <v>42160</v>
      </c>
      <c r="L9" s="122">
        <v>62322.64</v>
      </c>
      <c r="M9" s="122">
        <v>42160</v>
      </c>
    </row>
    <row r="10" spans="1:13" s="304" customFormat="1" ht="12" customHeight="1">
      <c r="A10" s="506"/>
      <c r="B10" s="308" t="s">
        <v>247</v>
      </c>
      <c r="C10" s="308"/>
      <c r="D10" s="308"/>
      <c r="E10" s="308"/>
      <c r="F10" s="306">
        <v>5</v>
      </c>
      <c r="G10" s="307">
        <v>4272</v>
      </c>
      <c r="H10" s="122">
        <v>3152</v>
      </c>
      <c r="I10" s="307">
        <v>4277</v>
      </c>
      <c r="J10" s="122">
        <v>726504091.4</v>
      </c>
      <c r="K10" s="311" t="s">
        <v>37</v>
      </c>
      <c r="L10" s="122">
        <v>393885954.47</v>
      </c>
      <c r="M10" s="311" t="s">
        <v>37</v>
      </c>
    </row>
    <row r="11" spans="1:13" s="304" customFormat="1" ht="12" customHeight="1">
      <c r="A11" s="506"/>
      <c r="B11" s="310" t="s">
        <v>248</v>
      </c>
      <c r="C11" s="310"/>
      <c r="D11" s="310"/>
      <c r="E11" s="310"/>
      <c r="F11" s="306">
        <v>6</v>
      </c>
      <c r="G11" s="307">
        <v>62</v>
      </c>
      <c r="H11" s="122">
        <v>27</v>
      </c>
      <c r="I11" s="307">
        <v>63</v>
      </c>
      <c r="J11" s="122">
        <v>11305972.99</v>
      </c>
      <c r="K11" s="311" t="s">
        <v>37</v>
      </c>
      <c r="L11" s="122">
        <v>205845.45</v>
      </c>
      <c r="M11" s="311" t="s">
        <v>37</v>
      </c>
    </row>
    <row r="12" spans="1:13" s="304" customFormat="1" ht="12" customHeight="1">
      <c r="A12" s="506"/>
      <c r="B12" s="308" t="s">
        <v>249</v>
      </c>
      <c r="C12" s="312"/>
      <c r="D12" s="312"/>
      <c r="E12" s="312"/>
      <c r="F12" s="306">
        <v>7</v>
      </c>
      <c r="G12" s="307">
        <v>7</v>
      </c>
      <c r="H12" s="122">
        <v>4</v>
      </c>
      <c r="I12" s="307">
        <v>7</v>
      </c>
      <c r="J12" s="122">
        <v>47434.57</v>
      </c>
      <c r="K12" s="122">
        <v>0</v>
      </c>
      <c r="L12" s="122">
        <v>23801.28</v>
      </c>
      <c r="M12" s="122">
        <v>0</v>
      </c>
    </row>
    <row r="13" spans="1:13" s="304" customFormat="1" ht="12" customHeight="1">
      <c r="A13" s="506"/>
      <c r="B13" s="308" t="s">
        <v>72</v>
      </c>
      <c r="C13" s="312"/>
      <c r="D13" s="312"/>
      <c r="E13" s="312"/>
      <c r="F13" s="306">
        <v>8</v>
      </c>
      <c r="G13" s="307">
        <v>2128</v>
      </c>
      <c r="H13" s="122">
        <v>1326</v>
      </c>
      <c r="I13" s="307">
        <v>2134</v>
      </c>
      <c r="J13" s="122">
        <v>410389061.72</v>
      </c>
      <c r="K13" s="122">
        <v>41731185.64</v>
      </c>
      <c r="L13" s="122">
        <v>168135912.46</v>
      </c>
      <c r="M13" s="122">
        <v>27629504.95</v>
      </c>
    </row>
    <row r="14" spans="1:13" s="304" customFormat="1" ht="12" customHeight="1">
      <c r="A14" s="506"/>
      <c r="B14" s="516" t="s">
        <v>250</v>
      </c>
      <c r="C14" s="517"/>
      <c r="D14" s="517"/>
      <c r="E14" s="517"/>
      <c r="F14" s="306">
        <v>9</v>
      </c>
      <c r="G14" s="307">
        <v>7</v>
      </c>
      <c r="H14" s="122">
        <v>5</v>
      </c>
      <c r="I14" s="307">
        <v>7</v>
      </c>
      <c r="J14" s="122">
        <v>64864.34</v>
      </c>
      <c r="K14" s="122">
        <v>0</v>
      </c>
      <c r="L14" s="122">
        <v>59033.85</v>
      </c>
      <c r="M14" s="122">
        <v>0</v>
      </c>
    </row>
    <row r="15" spans="1:13" s="304" customFormat="1" ht="12" customHeight="1">
      <c r="A15" s="506"/>
      <c r="B15" s="516" t="s">
        <v>251</v>
      </c>
      <c r="C15" s="517"/>
      <c r="D15" s="517"/>
      <c r="E15" s="517"/>
      <c r="F15" s="306">
        <v>10</v>
      </c>
      <c r="G15" s="307">
        <v>335</v>
      </c>
      <c r="H15" s="122">
        <v>259</v>
      </c>
      <c r="I15" s="307">
        <v>336</v>
      </c>
      <c r="J15" s="122">
        <v>221116991.94</v>
      </c>
      <c r="K15" s="122">
        <v>12486310.94</v>
      </c>
      <c r="L15" s="122">
        <v>195598501.34</v>
      </c>
      <c r="M15" s="122">
        <v>11493005</v>
      </c>
    </row>
    <row r="16" spans="1:13" s="304" customFormat="1" ht="12" customHeight="1">
      <c r="A16" s="506"/>
      <c r="B16" s="516" t="s">
        <v>252</v>
      </c>
      <c r="C16" s="517"/>
      <c r="D16" s="517"/>
      <c r="E16" s="517"/>
      <c r="F16" s="306">
        <v>11</v>
      </c>
      <c r="G16" s="307">
        <v>296</v>
      </c>
      <c r="H16" s="122">
        <v>210</v>
      </c>
      <c r="I16" s="307">
        <v>297</v>
      </c>
      <c r="J16" s="122">
        <v>20086740.12</v>
      </c>
      <c r="K16" s="122">
        <v>1220801.92</v>
      </c>
      <c r="L16" s="122">
        <v>8328780.99</v>
      </c>
      <c r="M16" s="122">
        <v>405598.61</v>
      </c>
    </row>
    <row r="17" spans="1:13" s="304" customFormat="1" ht="12" customHeight="1">
      <c r="A17" s="506"/>
      <c r="B17" s="313"/>
      <c r="C17" s="314" t="s">
        <v>290</v>
      </c>
      <c r="D17" s="314"/>
      <c r="E17" s="309"/>
      <c r="F17" s="306">
        <v>12</v>
      </c>
      <c r="G17" s="307">
        <v>76</v>
      </c>
      <c r="H17" s="122">
        <v>60</v>
      </c>
      <c r="I17" s="307">
        <v>76</v>
      </c>
      <c r="J17" s="122">
        <v>8713957.52</v>
      </c>
      <c r="K17" s="311" t="s">
        <v>37</v>
      </c>
      <c r="L17" s="122">
        <v>1482965.9</v>
      </c>
      <c r="M17" s="311" t="s">
        <v>37</v>
      </c>
    </row>
    <row r="18" spans="1:13" s="304" customFormat="1" ht="12" customHeight="1">
      <c r="A18" s="506"/>
      <c r="B18" s="313" t="s">
        <v>67</v>
      </c>
      <c r="C18" s="522" t="s">
        <v>291</v>
      </c>
      <c r="D18" s="314" t="s">
        <v>293</v>
      </c>
      <c r="E18" s="309"/>
      <c r="F18" s="306">
        <v>13</v>
      </c>
      <c r="G18" s="307">
        <v>37</v>
      </c>
      <c r="H18" s="122">
        <v>29</v>
      </c>
      <c r="I18" s="307">
        <v>37</v>
      </c>
      <c r="J18" s="122">
        <v>1189433.95</v>
      </c>
      <c r="K18" s="311" t="s">
        <v>37</v>
      </c>
      <c r="L18" s="122">
        <v>800396.99</v>
      </c>
      <c r="M18" s="311" t="s">
        <v>37</v>
      </c>
    </row>
    <row r="19" spans="1:13" s="304" customFormat="1" ht="12" customHeight="1">
      <c r="A19" s="506"/>
      <c r="B19" s="313"/>
      <c r="C19" s="523"/>
      <c r="D19" s="314" t="s">
        <v>294</v>
      </c>
      <c r="E19" s="309"/>
      <c r="F19" s="306">
        <v>14</v>
      </c>
      <c r="G19" s="307">
        <v>30</v>
      </c>
      <c r="H19" s="122">
        <v>27</v>
      </c>
      <c r="I19" s="307">
        <v>30</v>
      </c>
      <c r="J19" s="122">
        <v>7185426.8</v>
      </c>
      <c r="K19" s="311" t="s">
        <v>37</v>
      </c>
      <c r="L19" s="122">
        <v>622766.87</v>
      </c>
      <c r="M19" s="311" t="s">
        <v>37</v>
      </c>
    </row>
    <row r="20" spans="1:13" s="304" customFormat="1" ht="12" customHeight="1">
      <c r="A20" s="506"/>
      <c r="B20" s="313" t="s">
        <v>253</v>
      </c>
      <c r="C20" s="523"/>
      <c r="D20" s="314" t="s">
        <v>295</v>
      </c>
      <c r="E20" s="309"/>
      <c r="F20" s="306">
        <v>15</v>
      </c>
      <c r="G20" s="307">
        <v>2</v>
      </c>
      <c r="H20" s="122">
        <v>1</v>
      </c>
      <c r="I20" s="307">
        <v>2</v>
      </c>
      <c r="J20" s="122">
        <v>248374.73</v>
      </c>
      <c r="K20" s="311" t="s">
        <v>37</v>
      </c>
      <c r="L20" s="122">
        <v>0</v>
      </c>
      <c r="M20" s="311" t="s">
        <v>37</v>
      </c>
    </row>
    <row r="21" spans="1:13" s="304" customFormat="1" ht="12" customHeight="1">
      <c r="A21" s="506"/>
      <c r="B21" s="313"/>
      <c r="C21" s="523"/>
      <c r="D21" s="314" t="s">
        <v>296</v>
      </c>
      <c r="E21" s="309"/>
      <c r="F21" s="306">
        <v>16</v>
      </c>
      <c r="G21" s="307">
        <v>0</v>
      </c>
      <c r="H21" s="122">
        <v>0</v>
      </c>
      <c r="I21" s="307">
        <v>0</v>
      </c>
      <c r="J21" s="122">
        <v>0</v>
      </c>
      <c r="K21" s="311" t="s">
        <v>37</v>
      </c>
      <c r="L21" s="122">
        <v>0</v>
      </c>
      <c r="M21" s="311" t="s">
        <v>37</v>
      </c>
    </row>
    <row r="22" spans="1:13" s="304" customFormat="1" ht="12" customHeight="1">
      <c r="A22" s="506"/>
      <c r="B22" s="313" t="s">
        <v>254</v>
      </c>
      <c r="C22" s="523"/>
      <c r="D22" s="314" t="s">
        <v>297</v>
      </c>
      <c r="E22" s="309"/>
      <c r="F22" s="306">
        <v>17</v>
      </c>
      <c r="G22" s="307">
        <v>0</v>
      </c>
      <c r="H22" s="122">
        <v>0</v>
      </c>
      <c r="I22" s="307">
        <v>0</v>
      </c>
      <c r="J22" s="122">
        <v>0</v>
      </c>
      <c r="K22" s="311" t="s">
        <v>37</v>
      </c>
      <c r="L22" s="122">
        <v>0</v>
      </c>
      <c r="M22" s="311" t="s">
        <v>37</v>
      </c>
    </row>
    <row r="23" spans="1:13" s="304" customFormat="1" ht="12" customHeight="1">
      <c r="A23" s="506"/>
      <c r="B23" s="313"/>
      <c r="C23" s="314" t="s">
        <v>292</v>
      </c>
      <c r="D23" s="314"/>
      <c r="E23" s="309"/>
      <c r="F23" s="306">
        <v>18</v>
      </c>
      <c r="G23" s="307">
        <v>54</v>
      </c>
      <c r="H23" s="122">
        <v>42</v>
      </c>
      <c r="I23" s="307">
        <v>54</v>
      </c>
      <c r="J23" s="122">
        <v>2297997.26</v>
      </c>
      <c r="K23" s="311" t="s">
        <v>37</v>
      </c>
      <c r="L23" s="122">
        <v>1315783.29</v>
      </c>
      <c r="M23" s="311" t="s">
        <v>37</v>
      </c>
    </row>
    <row r="24" spans="1:13" s="304" customFormat="1" ht="12" customHeight="1">
      <c r="A24" s="506"/>
      <c r="B24" s="516" t="s">
        <v>255</v>
      </c>
      <c r="C24" s="517"/>
      <c r="D24" s="517"/>
      <c r="E24" s="517"/>
      <c r="F24" s="306">
        <v>19</v>
      </c>
      <c r="G24" s="307">
        <v>1442</v>
      </c>
      <c r="H24" s="122">
        <v>841</v>
      </c>
      <c r="I24" s="307">
        <v>1442</v>
      </c>
      <c r="J24" s="122">
        <v>769146668.175</v>
      </c>
      <c r="K24" s="122">
        <v>193323132.597</v>
      </c>
      <c r="L24" s="122">
        <v>326121077.16</v>
      </c>
      <c r="M24" s="122">
        <v>129220589.371</v>
      </c>
    </row>
    <row r="25" spans="1:13" s="304" customFormat="1" ht="12" customHeight="1">
      <c r="A25" s="506"/>
      <c r="B25" s="516" t="s">
        <v>77</v>
      </c>
      <c r="C25" s="517"/>
      <c r="D25" s="517"/>
      <c r="E25" s="517"/>
      <c r="F25" s="306">
        <v>20</v>
      </c>
      <c r="G25" s="307">
        <v>100</v>
      </c>
      <c r="H25" s="122">
        <v>56</v>
      </c>
      <c r="I25" s="307">
        <v>100</v>
      </c>
      <c r="J25" s="122">
        <v>193706153.22</v>
      </c>
      <c r="K25" s="122">
        <v>6463079.34</v>
      </c>
      <c r="L25" s="122">
        <v>142009455.6</v>
      </c>
      <c r="M25" s="122">
        <v>6463079.34</v>
      </c>
    </row>
    <row r="26" spans="1:13" s="304" customFormat="1" ht="12" customHeight="1">
      <c r="A26" s="506"/>
      <c r="B26" s="524" t="s">
        <v>256</v>
      </c>
      <c r="C26" s="525"/>
      <c r="D26" s="525"/>
      <c r="E26" s="525"/>
      <c r="F26" s="306">
        <v>21</v>
      </c>
      <c r="G26" s="307">
        <v>20</v>
      </c>
      <c r="H26" s="122">
        <v>13</v>
      </c>
      <c r="I26" s="307">
        <v>20</v>
      </c>
      <c r="J26" s="122">
        <v>7074152</v>
      </c>
      <c r="K26" s="122">
        <v>301950</v>
      </c>
      <c r="L26" s="122">
        <v>5837093.44</v>
      </c>
      <c r="M26" s="122">
        <v>301950</v>
      </c>
    </row>
    <row r="27" spans="1:13" s="304" customFormat="1" ht="12" customHeight="1">
      <c r="A27" s="506"/>
      <c r="B27" s="516" t="s">
        <v>257</v>
      </c>
      <c r="C27" s="510"/>
      <c r="D27" s="510"/>
      <c r="E27" s="510"/>
      <c r="F27" s="306">
        <v>22</v>
      </c>
      <c r="G27" s="307">
        <v>744</v>
      </c>
      <c r="H27" s="122">
        <v>421</v>
      </c>
      <c r="I27" s="307">
        <v>748</v>
      </c>
      <c r="J27" s="122">
        <v>45087598800.5324</v>
      </c>
      <c r="K27" s="122">
        <v>8803551199.8249</v>
      </c>
      <c r="L27" s="122">
        <v>35108462236.1128</v>
      </c>
      <c r="M27" s="122">
        <v>590036904.388</v>
      </c>
    </row>
    <row r="28" spans="1:13" s="304" customFormat="1" ht="12" customHeight="1">
      <c r="A28" s="506"/>
      <c r="B28" s="524" t="s">
        <v>258</v>
      </c>
      <c r="C28" s="525"/>
      <c r="D28" s="525"/>
      <c r="E28" s="525"/>
      <c r="F28" s="306">
        <v>23</v>
      </c>
      <c r="G28" s="307">
        <v>2</v>
      </c>
      <c r="H28" s="122">
        <v>0</v>
      </c>
      <c r="I28" s="307">
        <v>2</v>
      </c>
      <c r="J28" s="122">
        <v>0</v>
      </c>
      <c r="K28" s="122">
        <v>0</v>
      </c>
      <c r="L28" s="122">
        <v>0</v>
      </c>
      <c r="M28" s="122">
        <v>0</v>
      </c>
    </row>
    <row r="29" spans="1:13" s="304" customFormat="1" ht="12" customHeight="1">
      <c r="A29" s="506"/>
      <c r="B29" s="509" t="s">
        <v>259</v>
      </c>
      <c r="C29" s="510"/>
      <c r="D29" s="510"/>
      <c r="E29" s="510"/>
      <c r="F29" s="306">
        <v>24</v>
      </c>
      <c r="G29" s="307">
        <v>22</v>
      </c>
      <c r="H29" s="122">
        <v>16</v>
      </c>
      <c r="I29" s="307">
        <v>22</v>
      </c>
      <c r="J29" s="122">
        <v>56506904.62</v>
      </c>
      <c r="K29" s="122">
        <v>954892.459999998</v>
      </c>
      <c r="L29" s="122">
        <v>6350640.25</v>
      </c>
      <c r="M29" s="122">
        <v>526733.86</v>
      </c>
    </row>
    <row r="30" spans="1:13" s="304" customFormat="1" ht="12" customHeight="1">
      <c r="A30" s="506"/>
      <c r="B30" s="509" t="s">
        <v>79</v>
      </c>
      <c r="C30" s="510"/>
      <c r="D30" s="510"/>
      <c r="E30" s="510"/>
      <c r="F30" s="306">
        <v>25</v>
      </c>
      <c r="G30" s="307">
        <v>11</v>
      </c>
      <c r="H30" s="122">
        <v>7</v>
      </c>
      <c r="I30" s="307">
        <v>12</v>
      </c>
      <c r="J30" s="122">
        <v>4608445.34</v>
      </c>
      <c r="K30" s="122">
        <v>481569.64</v>
      </c>
      <c r="L30" s="122">
        <v>3374306.91</v>
      </c>
      <c r="M30" s="122">
        <v>396209.96</v>
      </c>
    </row>
    <row r="31" spans="1:13" s="304" customFormat="1" ht="12" customHeight="1">
      <c r="A31" s="506"/>
      <c r="B31" s="516" t="s">
        <v>260</v>
      </c>
      <c r="C31" s="510"/>
      <c r="D31" s="510"/>
      <c r="E31" s="510"/>
      <c r="F31" s="306">
        <v>26</v>
      </c>
      <c r="G31" s="307">
        <v>27</v>
      </c>
      <c r="H31" s="122">
        <v>21</v>
      </c>
      <c r="I31" s="307">
        <v>27</v>
      </c>
      <c r="J31" s="122">
        <v>15320808.28</v>
      </c>
      <c r="K31" s="122">
        <v>38610</v>
      </c>
      <c r="L31" s="122">
        <v>2343451.34</v>
      </c>
      <c r="M31" s="122">
        <v>38610</v>
      </c>
    </row>
    <row r="32" spans="1:13" s="304" customFormat="1" ht="12" customHeight="1">
      <c r="A32" s="506"/>
      <c r="B32" s="533" t="s">
        <v>261</v>
      </c>
      <c r="C32" s="533"/>
      <c r="D32" s="533"/>
      <c r="E32" s="533"/>
      <c r="F32" s="306">
        <v>27</v>
      </c>
      <c r="G32" s="307">
        <v>11</v>
      </c>
      <c r="H32" s="122">
        <v>11</v>
      </c>
      <c r="I32" s="307">
        <v>11</v>
      </c>
      <c r="J32" s="122">
        <v>2957763.51</v>
      </c>
      <c r="K32" s="122">
        <v>0</v>
      </c>
      <c r="L32" s="122">
        <v>637614.76</v>
      </c>
      <c r="M32" s="122">
        <v>0</v>
      </c>
    </row>
    <row r="33" spans="1:13" s="304" customFormat="1" ht="12" customHeight="1">
      <c r="A33" s="506"/>
      <c r="B33" s="315" t="s">
        <v>262</v>
      </c>
      <c r="C33" s="315"/>
      <c r="D33" s="315"/>
      <c r="E33" s="315"/>
      <c r="F33" s="306">
        <v>28</v>
      </c>
      <c r="G33" s="307">
        <v>3</v>
      </c>
      <c r="H33" s="122">
        <v>3</v>
      </c>
      <c r="I33" s="307">
        <v>3</v>
      </c>
      <c r="J33" s="122">
        <v>2002228.1</v>
      </c>
      <c r="K33" s="122">
        <v>0</v>
      </c>
      <c r="L33" s="122">
        <v>0</v>
      </c>
      <c r="M33" s="122">
        <v>0</v>
      </c>
    </row>
    <row r="34" spans="1:13" s="304" customFormat="1" ht="12" customHeight="1">
      <c r="A34" s="506"/>
      <c r="B34" s="316" t="s">
        <v>263</v>
      </c>
      <c r="C34" s="316"/>
      <c r="D34" s="316"/>
      <c r="E34" s="316"/>
      <c r="F34" s="306">
        <v>29</v>
      </c>
      <c r="G34" s="307">
        <v>0</v>
      </c>
      <c r="H34" s="122">
        <v>0</v>
      </c>
      <c r="I34" s="307">
        <v>0</v>
      </c>
      <c r="J34" s="122">
        <v>0</v>
      </c>
      <c r="K34" s="122">
        <v>0</v>
      </c>
      <c r="L34" s="122">
        <v>0</v>
      </c>
      <c r="M34" s="122">
        <v>0</v>
      </c>
    </row>
    <row r="35" spans="1:13" s="304" customFormat="1" ht="12" customHeight="1">
      <c r="A35" s="506"/>
      <c r="B35" s="317" t="s">
        <v>264</v>
      </c>
      <c r="C35" s="317"/>
      <c r="D35" s="317"/>
      <c r="E35" s="317"/>
      <c r="F35" s="306">
        <v>30</v>
      </c>
      <c r="G35" s="307">
        <v>1</v>
      </c>
      <c r="H35" s="122">
        <v>1</v>
      </c>
      <c r="I35" s="307">
        <v>1</v>
      </c>
      <c r="J35" s="122">
        <v>0</v>
      </c>
      <c r="K35" s="122">
        <v>0</v>
      </c>
      <c r="L35" s="122">
        <v>0</v>
      </c>
      <c r="M35" s="122">
        <v>0</v>
      </c>
    </row>
    <row r="36" spans="1:13" s="304" customFormat="1" ht="12" customHeight="1">
      <c r="A36" s="506"/>
      <c r="B36" s="318" t="s">
        <v>265</v>
      </c>
      <c r="C36" s="318"/>
      <c r="D36" s="318"/>
      <c r="E36" s="318"/>
      <c r="F36" s="306">
        <v>31</v>
      </c>
      <c r="G36" s="307">
        <v>0</v>
      </c>
      <c r="H36" s="122">
        <v>0</v>
      </c>
      <c r="I36" s="307">
        <v>0</v>
      </c>
      <c r="J36" s="122">
        <v>0</v>
      </c>
      <c r="K36" s="122">
        <v>0</v>
      </c>
      <c r="L36" s="122">
        <v>0</v>
      </c>
      <c r="M36" s="122">
        <v>0</v>
      </c>
    </row>
    <row r="37" spans="1:13" s="304" customFormat="1" ht="12" customHeight="1">
      <c r="A37" s="506"/>
      <c r="B37" s="315" t="s">
        <v>266</v>
      </c>
      <c r="C37" s="315"/>
      <c r="D37" s="315"/>
      <c r="E37" s="315"/>
      <c r="F37" s="306">
        <v>32</v>
      </c>
      <c r="G37" s="307">
        <v>0</v>
      </c>
      <c r="H37" s="122">
        <v>0</v>
      </c>
      <c r="I37" s="307">
        <v>0</v>
      </c>
      <c r="J37" s="122">
        <v>0</v>
      </c>
      <c r="K37" s="122">
        <v>0</v>
      </c>
      <c r="L37" s="122">
        <v>0</v>
      </c>
      <c r="M37" s="122">
        <v>0</v>
      </c>
    </row>
    <row r="38" spans="1:13" s="304" customFormat="1" ht="12" customHeight="1">
      <c r="A38" s="506"/>
      <c r="B38" s="317" t="s">
        <v>115</v>
      </c>
      <c r="C38" s="317"/>
      <c r="D38" s="317"/>
      <c r="E38" s="317"/>
      <c r="F38" s="306">
        <v>33</v>
      </c>
      <c r="G38" s="307">
        <v>2</v>
      </c>
      <c r="H38" s="122">
        <v>2</v>
      </c>
      <c r="I38" s="307">
        <v>2</v>
      </c>
      <c r="J38" s="122">
        <v>306744.13</v>
      </c>
      <c r="K38" s="122">
        <v>0</v>
      </c>
      <c r="L38" s="122">
        <v>0</v>
      </c>
      <c r="M38" s="122">
        <v>0</v>
      </c>
    </row>
    <row r="39" spans="1:13" s="304" customFormat="1" ht="12" customHeight="1">
      <c r="A39" s="506"/>
      <c r="B39" s="317" t="s">
        <v>116</v>
      </c>
      <c r="C39" s="317"/>
      <c r="D39" s="317"/>
      <c r="E39" s="317"/>
      <c r="F39" s="306">
        <v>34</v>
      </c>
      <c r="G39" s="307">
        <v>0</v>
      </c>
      <c r="H39" s="122">
        <v>0</v>
      </c>
      <c r="I39" s="307">
        <v>0</v>
      </c>
      <c r="J39" s="122">
        <v>0</v>
      </c>
      <c r="K39" s="122">
        <v>0</v>
      </c>
      <c r="L39" s="122">
        <v>0</v>
      </c>
      <c r="M39" s="122">
        <v>0</v>
      </c>
    </row>
    <row r="40" spans="1:13" s="304" customFormat="1" ht="12" customHeight="1">
      <c r="A40" s="506"/>
      <c r="B40" s="317" t="s">
        <v>267</v>
      </c>
      <c r="C40" s="317"/>
      <c r="D40" s="317"/>
      <c r="E40" s="317"/>
      <c r="F40" s="306">
        <v>35</v>
      </c>
      <c r="G40" s="307">
        <v>0</v>
      </c>
      <c r="H40" s="122">
        <v>0</v>
      </c>
      <c r="I40" s="307">
        <v>0</v>
      </c>
      <c r="J40" s="122">
        <v>0</v>
      </c>
      <c r="K40" s="122">
        <v>0</v>
      </c>
      <c r="L40" s="122">
        <v>0</v>
      </c>
      <c r="M40" s="122">
        <v>0</v>
      </c>
    </row>
    <row r="41" spans="1:13" s="295" customFormat="1" ht="12" customHeight="1">
      <c r="A41" s="506"/>
      <c r="B41" s="317" t="s">
        <v>268</v>
      </c>
      <c r="C41" s="317"/>
      <c r="D41" s="317"/>
      <c r="E41" s="317"/>
      <c r="F41" s="306">
        <v>36</v>
      </c>
      <c r="G41" s="307">
        <v>0</v>
      </c>
      <c r="H41" s="122">
        <v>0</v>
      </c>
      <c r="I41" s="307">
        <v>0</v>
      </c>
      <c r="J41" s="122">
        <v>0</v>
      </c>
      <c r="K41" s="122">
        <v>0</v>
      </c>
      <c r="L41" s="122">
        <v>0</v>
      </c>
      <c r="M41" s="122">
        <v>0</v>
      </c>
    </row>
    <row r="42" spans="1:13" s="295" customFormat="1" ht="12" customHeight="1">
      <c r="A42" s="506"/>
      <c r="B42" s="319" t="s">
        <v>269</v>
      </c>
      <c r="C42" s="319"/>
      <c r="D42" s="319"/>
      <c r="E42" s="319"/>
      <c r="F42" s="306">
        <v>37</v>
      </c>
      <c r="G42" s="307">
        <v>17</v>
      </c>
      <c r="H42" s="122">
        <v>8</v>
      </c>
      <c r="I42" s="307">
        <v>17</v>
      </c>
      <c r="J42" s="122">
        <v>4390768.04</v>
      </c>
      <c r="K42" s="122">
        <v>5810.92000000001</v>
      </c>
      <c r="L42" s="122">
        <v>143623.45</v>
      </c>
      <c r="M42" s="122">
        <v>4749.48999999998</v>
      </c>
    </row>
    <row r="43" spans="1:13" s="295" customFormat="1" ht="12" customHeight="1">
      <c r="A43" s="506"/>
      <c r="B43" s="318" t="s">
        <v>270</v>
      </c>
      <c r="C43" s="318"/>
      <c r="D43" s="318"/>
      <c r="E43" s="318"/>
      <c r="F43" s="306">
        <v>38</v>
      </c>
      <c r="G43" s="307">
        <v>4</v>
      </c>
      <c r="H43" s="122">
        <v>0</v>
      </c>
      <c r="I43" s="307">
        <v>4</v>
      </c>
      <c r="J43" s="122">
        <v>0</v>
      </c>
      <c r="K43" s="320">
        <v>0</v>
      </c>
      <c r="L43" s="122">
        <v>0</v>
      </c>
      <c r="M43" s="122">
        <v>0</v>
      </c>
    </row>
    <row r="44" spans="1:13" s="295" customFormat="1" ht="12" customHeight="1">
      <c r="A44" s="506"/>
      <c r="B44" s="318" t="s">
        <v>271</v>
      </c>
      <c r="C44" s="318"/>
      <c r="D44" s="318"/>
      <c r="E44" s="318"/>
      <c r="F44" s="306">
        <v>39</v>
      </c>
      <c r="G44" s="307">
        <v>4</v>
      </c>
      <c r="H44" s="122">
        <v>2</v>
      </c>
      <c r="I44" s="307">
        <v>4</v>
      </c>
      <c r="J44" s="122">
        <v>175414.09</v>
      </c>
      <c r="K44" s="122">
        <v>5810.92000000001</v>
      </c>
      <c r="L44" s="122">
        <v>143623.45</v>
      </c>
      <c r="M44" s="122">
        <v>4749.48999999998</v>
      </c>
    </row>
    <row r="45" spans="1:13" s="295" customFormat="1" ht="12" customHeight="1">
      <c r="A45" s="506"/>
      <c r="B45" s="316" t="s">
        <v>272</v>
      </c>
      <c r="C45" s="316"/>
      <c r="D45" s="316"/>
      <c r="E45" s="316"/>
      <c r="F45" s="306">
        <v>40</v>
      </c>
      <c r="G45" s="307">
        <v>0</v>
      </c>
      <c r="H45" s="122">
        <v>0</v>
      </c>
      <c r="I45" s="307">
        <v>0</v>
      </c>
      <c r="J45" s="122">
        <v>0</v>
      </c>
      <c r="K45" s="320">
        <v>0</v>
      </c>
      <c r="L45" s="122">
        <v>0</v>
      </c>
      <c r="M45" s="122">
        <v>0</v>
      </c>
    </row>
    <row r="46" spans="1:13" s="295" customFormat="1" ht="12" customHeight="1">
      <c r="A46" s="506"/>
      <c r="B46" s="520" t="s">
        <v>273</v>
      </c>
      <c r="C46" s="520"/>
      <c r="D46" s="520"/>
      <c r="E46" s="520"/>
      <c r="F46" s="306">
        <v>41</v>
      </c>
      <c r="G46" s="307">
        <v>25</v>
      </c>
      <c r="H46" s="122">
        <v>18</v>
      </c>
      <c r="I46" s="307">
        <v>25</v>
      </c>
      <c r="J46" s="122">
        <v>66999867.7</v>
      </c>
      <c r="K46" s="320">
        <v>154593.19</v>
      </c>
      <c r="L46" s="122">
        <v>7695252.42</v>
      </c>
      <c r="M46" s="122">
        <v>103301</v>
      </c>
    </row>
    <row r="47" spans="1:13" s="295" customFormat="1" ht="12" customHeight="1">
      <c r="A47" s="506"/>
      <c r="B47" s="535" t="s">
        <v>274</v>
      </c>
      <c r="C47" s="535"/>
      <c r="D47" s="535"/>
      <c r="E47" s="535"/>
      <c r="F47" s="306">
        <v>42</v>
      </c>
      <c r="G47" s="307">
        <v>4</v>
      </c>
      <c r="H47" s="122">
        <v>2</v>
      </c>
      <c r="I47" s="307">
        <v>4</v>
      </c>
      <c r="J47" s="122">
        <v>59773977.22</v>
      </c>
      <c r="K47" s="122">
        <v>0</v>
      </c>
      <c r="L47" s="122">
        <v>891147.28</v>
      </c>
      <c r="M47" s="122">
        <v>0</v>
      </c>
    </row>
    <row r="48" spans="1:13" s="295" customFormat="1" ht="12" customHeight="1">
      <c r="A48" s="506"/>
      <c r="B48" s="511" t="s">
        <v>275</v>
      </c>
      <c r="C48" s="511"/>
      <c r="D48" s="511"/>
      <c r="E48" s="511"/>
      <c r="F48" s="306">
        <v>43</v>
      </c>
      <c r="G48" s="307">
        <v>9</v>
      </c>
      <c r="H48" s="122">
        <v>6</v>
      </c>
      <c r="I48" s="307">
        <v>9</v>
      </c>
      <c r="J48" s="122">
        <v>1355511.74</v>
      </c>
      <c r="K48" s="122">
        <v>44313.99</v>
      </c>
      <c r="L48" s="122">
        <v>1353920.02</v>
      </c>
      <c r="M48" s="122">
        <v>42722.27</v>
      </c>
    </row>
    <row r="49" spans="1:13" s="295" customFormat="1" ht="12" customHeight="1">
      <c r="A49" s="506"/>
      <c r="B49" s="521" t="s">
        <v>276</v>
      </c>
      <c r="C49" s="521"/>
      <c r="D49" s="521"/>
      <c r="E49" s="521"/>
      <c r="F49" s="306">
        <v>44</v>
      </c>
      <c r="G49" s="307">
        <v>2</v>
      </c>
      <c r="H49" s="122">
        <v>2</v>
      </c>
      <c r="I49" s="307">
        <v>2</v>
      </c>
      <c r="J49" s="122">
        <v>2374966.83</v>
      </c>
      <c r="K49" s="122">
        <v>0</v>
      </c>
      <c r="L49" s="122">
        <v>2374966.83</v>
      </c>
      <c r="M49" s="122">
        <v>0</v>
      </c>
    </row>
    <row r="50" spans="1:13" s="295" customFormat="1" ht="12" customHeight="1">
      <c r="A50" s="506"/>
      <c r="B50" s="521" t="s">
        <v>277</v>
      </c>
      <c r="C50" s="521"/>
      <c r="D50" s="521"/>
      <c r="E50" s="521"/>
      <c r="F50" s="306">
        <v>45</v>
      </c>
      <c r="G50" s="307">
        <v>2</v>
      </c>
      <c r="H50" s="122">
        <v>2</v>
      </c>
      <c r="I50" s="307">
        <v>2</v>
      </c>
      <c r="J50" s="122">
        <v>350099.78</v>
      </c>
      <c r="K50" s="320">
        <v>98076.91</v>
      </c>
      <c r="L50" s="122">
        <v>48376.44</v>
      </c>
      <c r="M50" s="122">
        <v>48376.44</v>
      </c>
    </row>
    <row r="51" spans="1:13" s="295" customFormat="1" ht="12" customHeight="1">
      <c r="A51" s="506"/>
      <c r="B51" s="519" t="s">
        <v>278</v>
      </c>
      <c r="C51" s="519"/>
      <c r="D51" s="519"/>
      <c r="E51" s="519"/>
      <c r="F51" s="306">
        <v>46</v>
      </c>
      <c r="G51" s="307">
        <v>3</v>
      </c>
      <c r="H51" s="122">
        <v>2</v>
      </c>
      <c r="I51" s="307">
        <v>3</v>
      </c>
      <c r="J51" s="122">
        <v>203402963</v>
      </c>
      <c r="K51" s="320">
        <v>0</v>
      </c>
      <c r="L51" s="122">
        <v>0</v>
      </c>
      <c r="M51" s="122">
        <v>0</v>
      </c>
    </row>
    <row r="52" spans="1:13" s="295" customFormat="1" ht="12" customHeight="1">
      <c r="A52" s="506"/>
      <c r="B52" s="511" t="s">
        <v>279</v>
      </c>
      <c r="C52" s="511"/>
      <c r="D52" s="511"/>
      <c r="E52" s="511"/>
      <c r="F52" s="306">
        <v>47</v>
      </c>
      <c r="G52" s="307">
        <v>1</v>
      </c>
      <c r="H52" s="122">
        <v>1</v>
      </c>
      <c r="I52" s="307">
        <v>1</v>
      </c>
      <c r="J52" s="122">
        <v>202983755.5</v>
      </c>
      <c r="K52" s="320">
        <v>0</v>
      </c>
      <c r="L52" s="122">
        <v>0</v>
      </c>
      <c r="M52" s="122">
        <v>0</v>
      </c>
    </row>
    <row r="53" spans="1:13" s="295" customFormat="1" ht="12" customHeight="1">
      <c r="A53" s="506"/>
      <c r="B53" s="512" t="s">
        <v>280</v>
      </c>
      <c r="C53" s="512"/>
      <c r="D53" s="512"/>
      <c r="E53" s="512"/>
      <c r="F53" s="306">
        <v>48</v>
      </c>
      <c r="G53" s="307">
        <v>151</v>
      </c>
      <c r="H53" s="122">
        <v>116</v>
      </c>
      <c r="I53" s="307">
        <v>153</v>
      </c>
      <c r="J53" s="122">
        <v>3471654.5</v>
      </c>
      <c r="K53" s="320">
        <v>867866.5</v>
      </c>
      <c r="L53" s="122">
        <v>2435885.5</v>
      </c>
      <c r="M53" s="122">
        <v>808127.5</v>
      </c>
    </row>
    <row r="54" spans="1:13" s="295" customFormat="1" ht="12" customHeight="1">
      <c r="A54" s="506"/>
      <c r="B54" s="512" t="s">
        <v>281</v>
      </c>
      <c r="C54" s="512"/>
      <c r="D54" s="512"/>
      <c r="E54" s="512"/>
      <c r="F54" s="306">
        <v>49</v>
      </c>
      <c r="G54" s="307">
        <v>3</v>
      </c>
      <c r="H54" s="122">
        <v>3</v>
      </c>
      <c r="I54" s="307">
        <v>3</v>
      </c>
      <c r="J54" s="122">
        <v>4758850.57</v>
      </c>
      <c r="K54" s="320">
        <v>0</v>
      </c>
      <c r="L54" s="122">
        <v>0</v>
      </c>
      <c r="M54" s="122">
        <v>0</v>
      </c>
    </row>
    <row r="55" spans="1:13" s="295" customFormat="1" ht="12" customHeight="1">
      <c r="A55" s="506"/>
      <c r="B55" s="511" t="s">
        <v>282</v>
      </c>
      <c r="C55" s="511"/>
      <c r="D55" s="511"/>
      <c r="E55" s="511"/>
      <c r="F55" s="306">
        <v>50</v>
      </c>
      <c r="G55" s="307">
        <v>1</v>
      </c>
      <c r="H55" s="122">
        <v>1</v>
      </c>
      <c r="I55" s="307">
        <v>1</v>
      </c>
      <c r="J55" s="122">
        <v>724442.24</v>
      </c>
      <c r="K55" s="320">
        <v>0</v>
      </c>
      <c r="L55" s="122">
        <v>0</v>
      </c>
      <c r="M55" s="122">
        <v>0</v>
      </c>
    </row>
    <row r="56" spans="1:13" s="295" customFormat="1" ht="12" customHeight="1">
      <c r="A56" s="506"/>
      <c r="B56" s="512" t="s">
        <v>283</v>
      </c>
      <c r="C56" s="512"/>
      <c r="D56" s="512"/>
      <c r="E56" s="512"/>
      <c r="F56" s="306">
        <v>51</v>
      </c>
      <c r="G56" s="307">
        <v>1</v>
      </c>
      <c r="H56" s="122">
        <v>1</v>
      </c>
      <c r="I56" s="307">
        <v>1</v>
      </c>
      <c r="J56" s="122">
        <v>5031</v>
      </c>
      <c r="K56" s="321">
        <v>0</v>
      </c>
      <c r="L56" s="122">
        <v>0</v>
      </c>
      <c r="M56" s="122">
        <v>0</v>
      </c>
    </row>
    <row r="57" spans="1:13" s="295" customFormat="1" ht="12" customHeight="1">
      <c r="A57" s="506"/>
      <c r="B57" s="511" t="s">
        <v>284</v>
      </c>
      <c r="C57" s="511"/>
      <c r="D57" s="511"/>
      <c r="E57" s="511"/>
      <c r="F57" s="306">
        <v>52</v>
      </c>
      <c r="G57" s="307">
        <v>0</v>
      </c>
      <c r="H57" s="122">
        <v>0</v>
      </c>
      <c r="I57" s="307">
        <v>0</v>
      </c>
      <c r="J57" s="122">
        <v>0</v>
      </c>
      <c r="K57" s="122">
        <v>0</v>
      </c>
      <c r="L57" s="122">
        <v>0</v>
      </c>
      <c r="M57" s="122">
        <v>0</v>
      </c>
    </row>
    <row r="58" spans="1:13" s="295" customFormat="1" ht="12" customHeight="1">
      <c r="A58" s="506"/>
      <c r="B58" s="511" t="s">
        <v>114</v>
      </c>
      <c r="C58" s="511"/>
      <c r="D58" s="511"/>
      <c r="E58" s="511"/>
      <c r="F58" s="306">
        <v>53</v>
      </c>
      <c r="G58" s="307">
        <v>0</v>
      </c>
      <c r="H58" s="122">
        <v>0</v>
      </c>
      <c r="I58" s="307">
        <v>0</v>
      </c>
      <c r="J58" s="122">
        <v>0</v>
      </c>
      <c r="K58" s="122">
        <v>0</v>
      </c>
      <c r="L58" s="122">
        <v>0</v>
      </c>
      <c r="M58" s="122">
        <v>0</v>
      </c>
    </row>
    <row r="59" spans="1:13" s="295" customFormat="1" ht="12" customHeight="1">
      <c r="A59" s="506"/>
      <c r="B59" s="511" t="s">
        <v>285</v>
      </c>
      <c r="C59" s="511"/>
      <c r="D59" s="511"/>
      <c r="E59" s="511"/>
      <c r="F59" s="306">
        <v>54</v>
      </c>
      <c r="G59" s="307">
        <v>1</v>
      </c>
      <c r="H59" s="122">
        <v>1</v>
      </c>
      <c r="I59" s="307">
        <v>1</v>
      </c>
      <c r="J59" s="122">
        <v>5031</v>
      </c>
      <c r="K59" s="122">
        <v>0</v>
      </c>
      <c r="L59" s="122">
        <v>0</v>
      </c>
      <c r="M59" s="122">
        <v>0</v>
      </c>
    </row>
    <row r="60" spans="1:13" s="295" customFormat="1" ht="12" customHeight="1">
      <c r="A60" s="506"/>
      <c r="B60" s="519" t="s">
        <v>286</v>
      </c>
      <c r="C60" s="519"/>
      <c r="D60" s="519"/>
      <c r="E60" s="519"/>
      <c r="F60" s="306">
        <v>55</v>
      </c>
      <c r="G60" s="307">
        <v>43</v>
      </c>
      <c r="H60" s="122">
        <v>27</v>
      </c>
      <c r="I60" s="307">
        <v>44</v>
      </c>
      <c r="J60" s="122">
        <v>64391429.33</v>
      </c>
      <c r="K60" s="122">
        <v>41470095.45</v>
      </c>
      <c r="L60" s="122">
        <v>61104640.48</v>
      </c>
      <c r="M60" s="122">
        <v>40715196.43</v>
      </c>
    </row>
    <row r="61" spans="1:13" s="295" customFormat="1" ht="12" customHeight="1">
      <c r="A61" s="506"/>
      <c r="B61" s="519" t="s">
        <v>287</v>
      </c>
      <c r="C61" s="519"/>
      <c r="D61" s="519"/>
      <c r="E61" s="519"/>
      <c r="F61" s="306">
        <v>56</v>
      </c>
      <c r="G61" s="307">
        <v>0</v>
      </c>
      <c r="H61" s="122">
        <v>0</v>
      </c>
      <c r="I61" s="307">
        <v>0</v>
      </c>
      <c r="J61" s="122">
        <v>0</v>
      </c>
      <c r="K61" s="122">
        <v>0</v>
      </c>
      <c r="L61" s="122">
        <v>0</v>
      </c>
      <c r="M61" s="122">
        <v>0</v>
      </c>
    </row>
    <row r="62" spans="1:13" s="295" customFormat="1" ht="12" customHeight="1">
      <c r="A62" s="506"/>
      <c r="B62" s="534" t="s">
        <v>288</v>
      </c>
      <c r="C62" s="534"/>
      <c r="D62" s="534"/>
      <c r="E62" s="534"/>
      <c r="F62" s="306">
        <v>57</v>
      </c>
      <c r="G62" s="307">
        <v>1</v>
      </c>
      <c r="H62" s="122">
        <v>0</v>
      </c>
      <c r="I62" s="307">
        <v>1</v>
      </c>
      <c r="J62" s="122">
        <v>0</v>
      </c>
      <c r="K62" s="122">
        <v>0</v>
      </c>
      <c r="L62" s="122">
        <v>0</v>
      </c>
      <c r="M62" s="122">
        <v>0</v>
      </c>
    </row>
    <row r="63" spans="1:13" s="295" customFormat="1" ht="12" customHeight="1">
      <c r="A63" s="506"/>
      <c r="B63" s="512" t="s">
        <v>289</v>
      </c>
      <c r="C63" s="512"/>
      <c r="D63" s="512"/>
      <c r="E63" s="512"/>
      <c r="F63" s="306">
        <v>58</v>
      </c>
      <c r="G63" s="307">
        <v>2684</v>
      </c>
      <c r="H63" s="122">
        <v>1623</v>
      </c>
      <c r="I63" s="307">
        <v>2704</v>
      </c>
      <c r="J63" s="122">
        <v>12061174206.9758</v>
      </c>
      <c r="K63" s="122">
        <v>84635159.58</v>
      </c>
      <c r="L63" s="122">
        <v>5582009778.5025</v>
      </c>
      <c r="M63" s="122">
        <v>54111227.92</v>
      </c>
    </row>
    <row r="64" spans="1:13" s="295" customFormat="1" ht="13.5" customHeight="1">
      <c r="A64" s="322"/>
      <c r="B64" s="323"/>
      <c r="C64" s="323"/>
      <c r="D64" s="323"/>
      <c r="E64" s="324" t="s">
        <v>298</v>
      </c>
      <c r="F64" s="323"/>
      <c r="G64" s="325"/>
      <c r="H64" s="326"/>
      <c r="I64" s="327"/>
      <c r="J64" s="328"/>
      <c r="K64" s="328"/>
      <c r="L64" s="328"/>
      <c r="M64" s="329"/>
    </row>
    <row r="65" spans="1:13" s="295" customFormat="1" ht="14.25" customHeight="1">
      <c r="A65" s="514" t="s">
        <v>230</v>
      </c>
      <c r="B65" s="515"/>
      <c r="C65" s="515"/>
      <c r="D65" s="515"/>
      <c r="E65" s="515"/>
      <c r="F65" s="330">
        <v>59</v>
      </c>
      <c r="G65" s="307">
        <v>5</v>
      </c>
      <c r="H65" s="331">
        <v>2</v>
      </c>
      <c r="I65" s="307">
        <v>5</v>
      </c>
      <c r="J65" s="331">
        <v>59352.87</v>
      </c>
      <c r="K65" s="331">
        <v>0</v>
      </c>
      <c r="L65" s="331">
        <v>0</v>
      </c>
      <c r="M65" s="331">
        <v>0</v>
      </c>
    </row>
    <row r="66" spans="1:13" s="295" customFormat="1" ht="14.25" customHeight="1">
      <c r="A66" s="513" t="s">
        <v>231</v>
      </c>
      <c r="B66" s="508"/>
      <c r="C66" s="508"/>
      <c r="D66" s="508"/>
      <c r="E66" s="508"/>
      <c r="F66" s="332">
        <v>60</v>
      </c>
      <c r="G66" s="307">
        <v>51</v>
      </c>
      <c r="H66" s="333">
        <v>45</v>
      </c>
      <c r="I66" s="307">
        <v>52</v>
      </c>
      <c r="J66" s="333">
        <v>1709265.5</v>
      </c>
      <c r="K66" s="333">
        <v>531692.5</v>
      </c>
      <c r="L66" s="333">
        <v>1484865.5</v>
      </c>
      <c r="M66" s="333">
        <v>481822.5</v>
      </c>
    </row>
    <row r="67" spans="1:13" s="295" customFormat="1" ht="13.5" customHeight="1">
      <c r="A67" s="507" t="s">
        <v>232</v>
      </c>
      <c r="B67" s="508"/>
      <c r="C67" s="508"/>
      <c r="D67" s="508"/>
      <c r="E67" s="508"/>
      <c r="F67" s="330">
        <v>61</v>
      </c>
      <c r="G67" s="307">
        <v>0</v>
      </c>
      <c r="H67" s="333">
        <v>0</v>
      </c>
      <c r="I67" s="307">
        <v>0</v>
      </c>
      <c r="J67" s="333">
        <v>0</v>
      </c>
      <c r="K67" s="333">
        <v>0</v>
      </c>
      <c r="L67" s="333">
        <v>0</v>
      </c>
      <c r="M67" s="333">
        <v>0</v>
      </c>
    </row>
    <row r="68" spans="1:13" s="295" customFormat="1" ht="13.5" customHeight="1">
      <c r="A68" s="507" t="s">
        <v>233</v>
      </c>
      <c r="B68" s="508"/>
      <c r="C68" s="508"/>
      <c r="D68" s="508"/>
      <c r="E68" s="508"/>
      <c r="F68" s="332">
        <v>62</v>
      </c>
      <c r="G68" s="307">
        <v>0</v>
      </c>
      <c r="H68" s="333">
        <v>0</v>
      </c>
      <c r="I68" s="307">
        <v>0</v>
      </c>
      <c r="J68" s="333">
        <v>0</v>
      </c>
      <c r="K68" s="333">
        <v>0</v>
      </c>
      <c r="L68" s="333">
        <v>0</v>
      </c>
      <c r="M68" s="333">
        <v>0</v>
      </c>
    </row>
    <row r="69" spans="1:13" s="295" customFormat="1" ht="13.5" customHeight="1">
      <c r="A69" s="507" t="s">
        <v>234</v>
      </c>
      <c r="B69" s="508"/>
      <c r="C69" s="508"/>
      <c r="D69" s="508"/>
      <c r="E69" s="508"/>
      <c r="F69" s="330">
        <v>63</v>
      </c>
      <c r="G69" s="307">
        <v>2</v>
      </c>
      <c r="H69" s="333">
        <v>1</v>
      </c>
      <c r="I69" s="307">
        <v>2</v>
      </c>
      <c r="J69" s="333">
        <v>356043</v>
      </c>
      <c r="K69" s="333">
        <v>0</v>
      </c>
      <c r="L69" s="333">
        <v>0</v>
      </c>
      <c r="M69" s="333">
        <v>0</v>
      </c>
    </row>
    <row r="70" spans="1:13" s="295" customFormat="1" ht="13.5" customHeight="1">
      <c r="A70" s="513" t="s">
        <v>235</v>
      </c>
      <c r="B70" s="528"/>
      <c r="C70" s="528"/>
      <c r="D70" s="528"/>
      <c r="E70" s="528"/>
      <c r="F70" s="332">
        <v>64</v>
      </c>
      <c r="G70" s="307">
        <v>0</v>
      </c>
      <c r="H70" s="333">
        <v>0</v>
      </c>
      <c r="I70" s="307">
        <v>0</v>
      </c>
      <c r="J70" s="333">
        <v>0</v>
      </c>
      <c r="K70" s="333">
        <v>0</v>
      </c>
      <c r="L70" s="333">
        <v>0</v>
      </c>
      <c r="M70" s="333">
        <v>0</v>
      </c>
    </row>
    <row r="71" spans="1:13" s="295" customFormat="1" ht="30.75" customHeight="1">
      <c r="A71" s="513" t="s">
        <v>236</v>
      </c>
      <c r="B71" s="508"/>
      <c r="C71" s="508"/>
      <c r="D71" s="508"/>
      <c r="E71" s="508"/>
      <c r="F71" s="330">
        <v>65</v>
      </c>
      <c r="G71" s="307">
        <v>37</v>
      </c>
      <c r="H71" s="333">
        <v>30</v>
      </c>
      <c r="I71" s="307">
        <v>37</v>
      </c>
      <c r="J71" s="333">
        <v>1237612.39</v>
      </c>
      <c r="K71" s="333">
        <v>277419.02</v>
      </c>
      <c r="L71" s="333">
        <v>407913.44</v>
      </c>
      <c r="M71" s="333">
        <v>0</v>
      </c>
    </row>
    <row r="72" spans="1:13" s="295" customFormat="1" ht="12" customHeight="1">
      <c r="A72" s="536" t="s">
        <v>237</v>
      </c>
      <c r="B72" s="537"/>
      <c r="C72" s="537"/>
      <c r="D72" s="537"/>
      <c r="E72" s="334" t="s">
        <v>299</v>
      </c>
      <c r="F72" s="332">
        <v>66</v>
      </c>
      <c r="G72" s="307">
        <v>2</v>
      </c>
      <c r="H72" s="333">
        <v>2</v>
      </c>
      <c r="I72" s="307">
        <v>2</v>
      </c>
      <c r="J72" s="333">
        <v>209087.1</v>
      </c>
      <c r="K72" s="333">
        <v>0</v>
      </c>
      <c r="L72" s="333">
        <v>0</v>
      </c>
      <c r="M72" s="333">
        <v>0</v>
      </c>
    </row>
    <row r="73" spans="1:13" s="295" customFormat="1" ht="12" customHeight="1">
      <c r="A73" s="537"/>
      <c r="B73" s="537"/>
      <c r="C73" s="537"/>
      <c r="D73" s="537"/>
      <c r="E73" s="334" t="s">
        <v>300</v>
      </c>
      <c r="F73" s="330">
        <v>67</v>
      </c>
      <c r="G73" s="307">
        <v>1</v>
      </c>
      <c r="H73" s="333">
        <v>1</v>
      </c>
      <c r="I73" s="307">
        <v>1</v>
      </c>
      <c r="J73" s="333">
        <v>0</v>
      </c>
      <c r="K73" s="333">
        <v>0</v>
      </c>
      <c r="L73" s="333">
        <v>0</v>
      </c>
      <c r="M73" s="333">
        <v>0</v>
      </c>
    </row>
    <row r="74" spans="1:13" s="295" customFormat="1" ht="12" customHeight="1">
      <c r="A74" s="537"/>
      <c r="B74" s="537"/>
      <c r="C74" s="537"/>
      <c r="D74" s="537"/>
      <c r="E74" s="334" t="s">
        <v>301</v>
      </c>
      <c r="F74" s="332">
        <v>68</v>
      </c>
      <c r="G74" s="307">
        <v>0</v>
      </c>
      <c r="H74" s="333">
        <v>0</v>
      </c>
      <c r="I74" s="307">
        <v>0</v>
      </c>
      <c r="J74" s="333">
        <v>0</v>
      </c>
      <c r="K74" s="333">
        <v>0</v>
      </c>
      <c r="L74" s="333">
        <v>0</v>
      </c>
      <c r="M74" s="333">
        <v>0</v>
      </c>
    </row>
    <row r="75" spans="1:13" s="295" customFormat="1" ht="31.5" customHeight="1">
      <c r="A75" s="513" t="s">
        <v>238</v>
      </c>
      <c r="B75" s="508"/>
      <c r="C75" s="508"/>
      <c r="D75" s="508"/>
      <c r="E75" s="508"/>
      <c r="F75" s="330">
        <v>69</v>
      </c>
      <c r="G75" s="307">
        <v>0</v>
      </c>
      <c r="H75" s="333">
        <v>0</v>
      </c>
      <c r="I75" s="307">
        <v>0</v>
      </c>
      <c r="J75" s="333">
        <v>0</v>
      </c>
      <c r="K75" s="333">
        <v>0</v>
      </c>
      <c r="L75" s="333">
        <v>0</v>
      </c>
      <c r="M75" s="333">
        <v>0</v>
      </c>
    </row>
    <row r="76" spans="1:13" s="295" customFormat="1" ht="13.5" customHeight="1">
      <c r="A76" s="507" t="s">
        <v>239</v>
      </c>
      <c r="B76" s="508"/>
      <c r="C76" s="508"/>
      <c r="D76" s="508"/>
      <c r="E76" s="508"/>
      <c r="F76" s="332">
        <v>70</v>
      </c>
      <c r="G76" s="307">
        <v>594</v>
      </c>
      <c r="H76" s="333">
        <v>447</v>
      </c>
      <c r="I76" s="307">
        <v>598</v>
      </c>
      <c r="J76" s="333">
        <v>2655384614.3</v>
      </c>
      <c r="K76" s="333">
        <v>557200750.845</v>
      </c>
      <c r="L76" s="333">
        <v>1966855740.966</v>
      </c>
      <c r="M76" s="333">
        <v>464921550.721</v>
      </c>
    </row>
    <row r="77" spans="1:13" s="295" customFormat="1" ht="13.5" customHeight="1">
      <c r="A77" s="507" t="s">
        <v>240</v>
      </c>
      <c r="B77" s="508"/>
      <c r="C77" s="508"/>
      <c r="D77" s="508"/>
      <c r="E77" s="508"/>
      <c r="F77" s="330">
        <v>71</v>
      </c>
      <c r="G77" s="307">
        <v>16</v>
      </c>
      <c r="H77" s="333">
        <v>12</v>
      </c>
      <c r="I77" s="307">
        <v>16</v>
      </c>
      <c r="J77" s="333">
        <v>1611816.76</v>
      </c>
      <c r="K77" s="333">
        <v>680365.42</v>
      </c>
      <c r="L77" s="333">
        <v>535026.57</v>
      </c>
      <c r="M77" s="333">
        <v>115992.25</v>
      </c>
    </row>
    <row r="78" spans="1:13" s="295" customFormat="1" ht="25.5" customHeight="1">
      <c r="A78" s="513" t="s">
        <v>241</v>
      </c>
      <c r="B78" s="508"/>
      <c r="C78" s="508"/>
      <c r="D78" s="508"/>
      <c r="E78" s="508"/>
      <c r="F78" s="332">
        <v>72</v>
      </c>
      <c r="G78" s="307">
        <v>276</v>
      </c>
      <c r="H78" s="333">
        <v>159</v>
      </c>
      <c r="I78" s="307">
        <v>278</v>
      </c>
      <c r="J78" s="333">
        <v>18770354.52</v>
      </c>
      <c r="K78" s="333">
        <v>1994961.24</v>
      </c>
      <c r="L78" s="333">
        <v>13889882.63</v>
      </c>
      <c r="M78" s="333">
        <v>528484.35</v>
      </c>
    </row>
    <row r="79" spans="1:13" s="295" customFormat="1" ht="13.5" customHeight="1">
      <c r="A79" s="507" t="s">
        <v>242</v>
      </c>
      <c r="B79" s="508"/>
      <c r="C79" s="508"/>
      <c r="D79" s="508"/>
      <c r="E79" s="508"/>
      <c r="F79" s="330">
        <v>73</v>
      </c>
      <c r="G79" s="307">
        <v>0</v>
      </c>
      <c r="H79" s="333">
        <v>0</v>
      </c>
      <c r="I79" s="307">
        <v>0</v>
      </c>
      <c r="J79" s="333">
        <v>0</v>
      </c>
      <c r="K79" s="333">
        <v>0</v>
      </c>
      <c r="L79" s="333">
        <v>0</v>
      </c>
      <c r="M79" s="333">
        <v>0</v>
      </c>
    </row>
    <row r="80" spans="1:13" s="295" customFormat="1" ht="12.75" customHeight="1">
      <c r="A80" s="530" t="s">
        <v>243</v>
      </c>
      <c r="B80" s="531"/>
      <c r="C80" s="531"/>
      <c r="D80" s="531"/>
      <c r="E80" s="532"/>
      <c r="F80" s="332">
        <v>74</v>
      </c>
      <c r="G80" s="307">
        <v>13</v>
      </c>
      <c r="H80" s="335">
        <v>6</v>
      </c>
      <c r="I80" s="307">
        <v>13</v>
      </c>
      <c r="J80" s="335">
        <v>368688.37</v>
      </c>
      <c r="K80" s="335">
        <v>5561.65</v>
      </c>
      <c r="L80" s="335">
        <v>328260.78</v>
      </c>
      <c r="M80" s="335">
        <v>134.06</v>
      </c>
    </row>
    <row r="81" spans="1:13" ht="15" customHeight="1">
      <c r="A81" s="12"/>
      <c r="B81" s="12"/>
      <c r="C81" s="12"/>
      <c r="D81" s="12"/>
      <c r="E81" s="120"/>
      <c r="F81" s="12"/>
      <c r="G81" s="12"/>
      <c r="H81" s="120"/>
      <c r="I81" s="120"/>
      <c r="J81" s="12"/>
      <c r="K81" s="12"/>
      <c r="L81" s="12"/>
      <c r="M81" s="12"/>
    </row>
  </sheetData>
  <sheetProtection/>
  <mergeCells count="51">
    <mergeCell ref="A79:E79"/>
    <mergeCell ref="B27:E27"/>
    <mergeCell ref="A66:E66"/>
    <mergeCell ref="B58:E58"/>
    <mergeCell ref="B54:E54"/>
    <mergeCell ref="B56:E56"/>
    <mergeCell ref="B47:E47"/>
    <mergeCell ref="A70:E70"/>
    <mergeCell ref="A71:E71"/>
    <mergeCell ref="A72:D74"/>
    <mergeCell ref="A80:E80"/>
    <mergeCell ref="B30:E30"/>
    <mergeCell ref="B31:E31"/>
    <mergeCell ref="B32:E32"/>
    <mergeCell ref="B50:E50"/>
    <mergeCell ref="A68:E68"/>
    <mergeCell ref="B55:E55"/>
    <mergeCell ref="B62:E62"/>
    <mergeCell ref="B60:E60"/>
    <mergeCell ref="A77:E77"/>
    <mergeCell ref="H2:H3"/>
    <mergeCell ref="B24:E24"/>
    <mergeCell ref="B14:E14"/>
    <mergeCell ref="B15:E15"/>
    <mergeCell ref="A2:E3"/>
    <mergeCell ref="A6:E6"/>
    <mergeCell ref="B16:E16"/>
    <mergeCell ref="B52:E52"/>
    <mergeCell ref="B49:E49"/>
    <mergeCell ref="C18:C22"/>
    <mergeCell ref="B26:E26"/>
    <mergeCell ref="B51:E51"/>
    <mergeCell ref="B28:E28"/>
    <mergeCell ref="A78:E78"/>
    <mergeCell ref="A67:E67"/>
    <mergeCell ref="A65:E65"/>
    <mergeCell ref="B25:E25"/>
    <mergeCell ref="B61:E61"/>
    <mergeCell ref="B57:E57"/>
    <mergeCell ref="B46:E46"/>
    <mergeCell ref="B53:E53"/>
    <mergeCell ref="A7:A63"/>
    <mergeCell ref="A69:E69"/>
    <mergeCell ref="A76:E76"/>
    <mergeCell ref="B29:E29"/>
    <mergeCell ref="B59:E59"/>
    <mergeCell ref="B48:E48"/>
    <mergeCell ref="B63:E63"/>
    <mergeCell ref="A75:E75"/>
    <mergeCell ref="B8:E8"/>
    <mergeCell ref="B9:E9"/>
  </mergeCells>
  <printOptions/>
  <pageMargins left="0.4330708661417323" right="0" top="0.31496062992125984" bottom="0" header="0" footer="0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zoomScalePageLayoutView="0" workbookViewId="0" topLeftCell="A13">
      <selection activeCell="A1" sqref="A1:I1"/>
    </sheetView>
  </sheetViews>
  <sheetFormatPr defaultColWidth="10.28125" defaultRowHeight="15.75"/>
  <cols>
    <col min="1" max="1" width="37.28125" style="0" customWidth="1"/>
    <col min="2" max="2" width="2.8515625" style="0" customWidth="1"/>
    <col min="3" max="3" width="10.00390625" style="0" hidden="1" customWidth="1"/>
    <col min="4" max="4" width="18.57421875" style="0" customWidth="1"/>
    <col min="5" max="5" width="16.7109375" style="0" customWidth="1"/>
    <col min="6" max="6" width="14.421875" style="0" customWidth="1"/>
    <col min="7" max="7" width="13.28125" style="0" customWidth="1"/>
    <col min="8" max="8" width="14.421875" style="0" customWidth="1"/>
    <col min="9" max="9" width="13.28125" style="0" customWidth="1"/>
    <col min="10" max="255" width="10.421875" style="0" customWidth="1"/>
  </cols>
  <sheetData>
    <row r="1" spans="1:9" ht="75" customHeight="1">
      <c r="A1" s="542" t="s">
        <v>371</v>
      </c>
      <c r="B1" s="542"/>
      <c r="C1" s="542"/>
      <c r="D1" s="542"/>
      <c r="E1" s="542"/>
      <c r="F1" s="542"/>
      <c r="G1" s="542"/>
      <c r="H1" s="542"/>
      <c r="I1" s="542"/>
    </row>
    <row r="2" spans="1:9" ht="29.25" customHeight="1">
      <c r="A2" s="21"/>
      <c r="B2" s="21"/>
      <c r="C2" s="21"/>
      <c r="D2" s="21"/>
      <c r="E2" s="21"/>
      <c r="F2" s="39"/>
      <c r="G2" s="39"/>
      <c r="H2" s="39"/>
      <c r="I2" s="39"/>
    </row>
    <row r="3" spans="1:10" ht="15.75">
      <c r="A3" s="538"/>
      <c r="B3" s="477" t="s">
        <v>314</v>
      </c>
      <c r="C3" s="98"/>
      <c r="D3" s="540" t="s">
        <v>315</v>
      </c>
      <c r="E3" s="123" t="s">
        <v>31</v>
      </c>
      <c r="F3" s="543" t="s">
        <v>304</v>
      </c>
      <c r="G3" s="544"/>
      <c r="H3" s="544"/>
      <c r="I3" s="545"/>
      <c r="J3" s="10"/>
    </row>
    <row r="4" spans="1:10" ht="99.75" customHeight="1">
      <c r="A4" s="539"/>
      <c r="B4" s="478"/>
      <c r="C4" s="92"/>
      <c r="D4" s="541"/>
      <c r="E4" s="130" t="s">
        <v>39</v>
      </c>
      <c r="F4" s="131" t="s">
        <v>305</v>
      </c>
      <c r="G4" s="131" t="s">
        <v>316</v>
      </c>
      <c r="H4" s="131" t="s">
        <v>307</v>
      </c>
      <c r="I4" s="131" t="s">
        <v>316</v>
      </c>
      <c r="J4" s="10"/>
    </row>
    <row r="5" spans="1:10" ht="14.25" customHeight="1">
      <c r="A5" s="123" t="s">
        <v>16</v>
      </c>
      <c r="B5" s="123" t="s">
        <v>25</v>
      </c>
      <c r="C5" s="123"/>
      <c r="D5" s="123">
        <v>1</v>
      </c>
      <c r="E5" s="123">
        <v>2</v>
      </c>
      <c r="F5" s="123">
        <v>3</v>
      </c>
      <c r="G5" s="123">
        <v>4</v>
      </c>
      <c r="H5" s="123">
        <v>5</v>
      </c>
      <c r="I5" s="123">
        <v>6</v>
      </c>
      <c r="J5" s="10"/>
    </row>
    <row r="6" spans="1:10" ht="19.5" customHeight="1" hidden="1">
      <c r="A6" s="123"/>
      <c r="B6" s="123"/>
      <c r="C6" s="123"/>
      <c r="D6" s="46">
        <v>19267</v>
      </c>
      <c r="E6" s="46">
        <v>12066</v>
      </c>
      <c r="F6" s="46">
        <v>80873084403.2281</v>
      </c>
      <c r="G6" s="46">
        <v>10681575643.1183</v>
      </c>
      <c r="H6" s="46">
        <v>48051529264.9514</v>
      </c>
      <c r="I6" s="46">
        <v>1342261917.8254</v>
      </c>
      <c r="J6" s="10"/>
    </row>
    <row r="7" spans="1:10" ht="36" customHeight="1">
      <c r="A7" s="124" t="s">
        <v>308</v>
      </c>
      <c r="B7" s="127">
        <v>1</v>
      </c>
      <c r="C7" s="46">
        <v>197</v>
      </c>
      <c r="D7" s="129">
        <v>93</v>
      </c>
      <c r="E7" s="129">
        <v>34</v>
      </c>
      <c r="F7" s="129">
        <v>511882.08</v>
      </c>
      <c r="G7" s="129">
        <v>342.07</v>
      </c>
      <c r="H7" s="129">
        <v>192602.08</v>
      </c>
      <c r="I7" s="129">
        <v>342.07</v>
      </c>
      <c r="J7" s="10"/>
    </row>
    <row r="8" spans="1:10" ht="35.25" customHeight="1">
      <c r="A8" s="125" t="s">
        <v>309</v>
      </c>
      <c r="B8" s="127">
        <v>2</v>
      </c>
      <c r="C8" s="46">
        <v>86</v>
      </c>
      <c r="D8" s="129">
        <v>39</v>
      </c>
      <c r="E8" s="129">
        <v>14</v>
      </c>
      <c r="F8" s="129">
        <v>179577.52</v>
      </c>
      <c r="G8" s="129">
        <v>107.22</v>
      </c>
      <c r="H8" s="129">
        <v>179577.52</v>
      </c>
      <c r="I8" s="129">
        <v>107.22</v>
      </c>
      <c r="J8" s="10"/>
    </row>
    <row r="9" spans="1:10" ht="51.75" customHeight="1">
      <c r="A9" s="124" t="s">
        <v>310</v>
      </c>
      <c r="B9" s="127">
        <v>3</v>
      </c>
      <c r="C9" s="46">
        <v>74</v>
      </c>
      <c r="D9" s="129">
        <v>31</v>
      </c>
      <c r="E9" s="129">
        <v>17</v>
      </c>
      <c r="F9" s="129">
        <v>0</v>
      </c>
      <c r="G9" s="129">
        <v>0</v>
      </c>
      <c r="H9" s="129">
        <v>0</v>
      </c>
      <c r="I9" s="129">
        <v>0</v>
      </c>
      <c r="J9" s="10"/>
    </row>
    <row r="10" spans="1:10" ht="51" customHeight="1">
      <c r="A10" s="125" t="s">
        <v>311</v>
      </c>
      <c r="B10" s="127">
        <v>4</v>
      </c>
      <c r="C10" s="46">
        <v>33</v>
      </c>
      <c r="D10" s="129">
        <v>13</v>
      </c>
      <c r="E10" s="129">
        <v>7</v>
      </c>
      <c r="F10" s="129">
        <v>0</v>
      </c>
      <c r="G10" s="129">
        <v>0</v>
      </c>
      <c r="H10" s="129">
        <v>0</v>
      </c>
      <c r="I10" s="129">
        <v>0</v>
      </c>
      <c r="J10" s="10"/>
    </row>
    <row r="11" spans="1:10" ht="35.25" customHeight="1">
      <c r="A11" s="124" t="s">
        <v>312</v>
      </c>
      <c r="B11" s="127">
        <v>5</v>
      </c>
      <c r="C11" s="46">
        <v>107</v>
      </c>
      <c r="D11" s="129">
        <v>61</v>
      </c>
      <c r="E11" s="129">
        <v>27</v>
      </c>
      <c r="F11" s="129">
        <v>105173769.06</v>
      </c>
      <c r="G11" s="129">
        <v>27746.72</v>
      </c>
      <c r="H11" s="129">
        <v>899851.28</v>
      </c>
      <c r="I11" s="129">
        <v>4883.53000000001</v>
      </c>
      <c r="J11" s="10"/>
    </row>
    <row r="12" spans="1:10" ht="25.5" customHeight="1">
      <c r="A12" s="124" t="s">
        <v>313</v>
      </c>
      <c r="B12" s="127">
        <v>6</v>
      </c>
      <c r="C12" s="46">
        <v>16</v>
      </c>
      <c r="D12" s="129">
        <v>10</v>
      </c>
      <c r="E12" s="129">
        <v>4</v>
      </c>
      <c r="F12" s="129">
        <v>419376.78</v>
      </c>
      <c r="G12" s="129">
        <v>4058.82</v>
      </c>
      <c r="H12" s="129">
        <v>49615.03</v>
      </c>
      <c r="I12" s="129">
        <v>4058.82</v>
      </c>
      <c r="J12" s="10"/>
    </row>
    <row r="13" spans="1:10" ht="25.5" customHeight="1">
      <c r="A13" s="126" t="s">
        <v>23</v>
      </c>
      <c r="B13" s="127">
        <v>7</v>
      </c>
      <c r="C13" s="46">
        <v>394</v>
      </c>
      <c r="D13" s="129">
        <v>195</v>
      </c>
      <c r="E13" s="129">
        <v>82</v>
      </c>
      <c r="F13" s="129">
        <v>106105027.92</v>
      </c>
      <c r="G13" s="129">
        <v>32147.61</v>
      </c>
      <c r="H13" s="129">
        <v>1142068.39</v>
      </c>
      <c r="I13" s="129">
        <v>9284.42000000001</v>
      </c>
      <c r="J13" s="10"/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</sheetData>
  <sheetProtection/>
  <mergeCells count="5">
    <mergeCell ref="A3:A4"/>
    <mergeCell ref="B3:B4"/>
    <mergeCell ref="D3:D4"/>
    <mergeCell ref="A1:I1"/>
    <mergeCell ref="F3:I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4">
      <selection activeCell="A1" sqref="A1:H1"/>
    </sheetView>
  </sheetViews>
  <sheetFormatPr defaultColWidth="9.140625" defaultRowHeight="15.75"/>
  <cols>
    <col min="1" max="1" width="42.57421875" style="0" customWidth="1"/>
    <col min="2" max="2" width="3.00390625" style="0" customWidth="1"/>
    <col min="3" max="3" width="9.00390625" style="0" hidden="1" customWidth="1"/>
    <col min="4" max="4" width="17.8515625" style="0" customWidth="1"/>
    <col min="5" max="6" width="14.421875" style="0" customWidth="1"/>
    <col min="7" max="8" width="17.8515625" style="0" customWidth="1"/>
  </cols>
  <sheetData>
    <row r="1" spans="1:8" ht="49.5" customHeight="1">
      <c r="A1" s="546" t="s">
        <v>317</v>
      </c>
      <c r="B1" s="546"/>
      <c r="C1" s="546"/>
      <c r="D1" s="546"/>
      <c r="E1" s="546"/>
      <c r="F1" s="546"/>
      <c r="G1" s="546"/>
      <c r="H1" s="546"/>
    </row>
    <row r="2" spans="1:9" ht="21" customHeight="1">
      <c r="A2" s="538"/>
      <c r="B2" s="540" t="s">
        <v>54</v>
      </c>
      <c r="C2" s="128"/>
      <c r="D2" s="540" t="s">
        <v>315</v>
      </c>
      <c r="E2" s="551" t="s">
        <v>57</v>
      </c>
      <c r="F2" s="552"/>
      <c r="G2" s="552"/>
      <c r="H2" s="553"/>
      <c r="I2" s="10"/>
    </row>
    <row r="3" spans="1:9" ht="21" customHeight="1">
      <c r="A3" s="547"/>
      <c r="B3" s="549"/>
      <c r="C3" s="133"/>
      <c r="D3" s="549"/>
      <c r="E3" s="554" t="s">
        <v>327</v>
      </c>
      <c r="F3" s="123" t="s">
        <v>38</v>
      </c>
      <c r="G3" s="554" t="s">
        <v>328</v>
      </c>
      <c r="H3" s="554" t="s">
        <v>329</v>
      </c>
      <c r="I3" s="10"/>
    </row>
    <row r="4" spans="1:9" ht="66" customHeight="1">
      <c r="A4" s="548"/>
      <c r="B4" s="550"/>
      <c r="C4" s="134"/>
      <c r="D4" s="550"/>
      <c r="E4" s="554"/>
      <c r="F4" s="130" t="s">
        <v>39</v>
      </c>
      <c r="G4" s="554"/>
      <c r="H4" s="554"/>
      <c r="I4" s="10"/>
    </row>
    <row r="5" spans="1:9" ht="12" customHeight="1">
      <c r="A5" s="18" t="s">
        <v>16</v>
      </c>
      <c r="B5" s="18" t="s">
        <v>25</v>
      </c>
      <c r="C5" s="18"/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0"/>
    </row>
    <row r="6" spans="1:9" ht="0.75" customHeight="1" hidden="1">
      <c r="A6" s="18"/>
      <c r="B6" s="18"/>
      <c r="C6" s="18"/>
      <c r="D6" s="46">
        <v>19267</v>
      </c>
      <c r="E6" s="46">
        <v>15944</v>
      </c>
      <c r="F6" s="46">
        <v>12066</v>
      </c>
      <c r="G6" s="46">
        <v>2511</v>
      </c>
      <c r="H6" s="46">
        <v>903</v>
      </c>
      <c r="I6" s="10"/>
    </row>
    <row r="7" spans="1:9" ht="24.75" customHeight="1">
      <c r="A7" s="124" t="s">
        <v>318</v>
      </c>
      <c r="B7" s="25">
        <v>1</v>
      </c>
      <c r="C7" s="46">
        <v>9</v>
      </c>
      <c r="D7" s="129">
        <v>1</v>
      </c>
      <c r="E7" s="129">
        <v>0</v>
      </c>
      <c r="F7" s="129">
        <v>0</v>
      </c>
      <c r="G7" s="129">
        <v>1</v>
      </c>
      <c r="H7" s="129">
        <v>0</v>
      </c>
      <c r="I7" s="10"/>
    </row>
    <row r="8" spans="1:9" ht="24.75" customHeight="1">
      <c r="A8" s="125" t="s">
        <v>319</v>
      </c>
      <c r="B8" s="25">
        <v>2</v>
      </c>
      <c r="C8" s="46">
        <v>2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0"/>
    </row>
    <row r="9" spans="1:9" ht="33" customHeight="1">
      <c r="A9" s="124" t="s">
        <v>320</v>
      </c>
      <c r="B9" s="25">
        <v>3</v>
      </c>
      <c r="C9" s="46">
        <v>301</v>
      </c>
      <c r="D9" s="129">
        <v>165</v>
      </c>
      <c r="E9" s="129">
        <v>128</v>
      </c>
      <c r="F9" s="129">
        <v>75</v>
      </c>
      <c r="G9" s="129">
        <v>23</v>
      </c>
      <c r="H9" s="129">
        <v>14</v>
      </c>
      <c r="I9" s="10"/>
    </row>
    <row r="10" spans="1:9" ht="33" customHeight="1">
      <c r="A10" s="124" t="s">
        <v>321</v>
      </c>
      <c r="B10" s="25">
        <v>4</v>
      </c>
      <c r="C10" s="46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0"/>
    </row>
    <row r="11" spans="1:9" ht="33" customHeight="1">
      <c r="A11" s="124" t="s">
        <v>322</v>
      </c>
      <c r="B11" s="25">
        <v>5</v>
      </c>
      <c r="C11" s="46">
        <v>2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0"/>
    </row>
    <row r="12" spans="1:9" ht="36.75" customHeight="1">
      <c r="A12" s="124" t="s">
        <v>323</v>
      </c>
      <c r="B12" s="25">
        <v>6</v>
      </c>
      <c r="C12" s="46">
        <v>20</v>
      </c>
      <c r="D12" s="129">
        <v>10</v>
      </c>
      <c r="E12" s="129">
        <v>7</v>
      </c>
      <c r="F12" s="129">
        <v>5</v>
      </c>
      <c r="G12" s="129">
        <v>3</v>
      </c>
      <c r="H12" s="129">
        <v>0</v>
      </c>
      <c r="I12" s="10"/>
    </row>
    <row r="13" spans="1:9" ht="23.25" customHeight="1">
      <c r="A13" s="124" t="s">
        <v>324</v>
      </c>
      <c r="B13" s="25">
        <v>7</v>
      </c>
      <c r="C13" s="46">
        <v>372</v>
      </c>
      <c r="D13" s="129">
        <v>206</v>
      </c>
      <c r="E13" s="129">
        <v>171</v>
      </c>
      <c r="F13" s="129">
        <v>109</v>
      </c>
      <c r="G13" s="129">
        <v>15</v>
      </c>
      <c r="H13" s="129">
        <v>20</v>
      </c>
      <c r="I13" s="10"/>
    </row>
    <row r="14" spans="1:9" ht="33" customHeight="1">
      <c r="A14" s="124" t="s">
        <v>325</v>
      </c>
      <c r="B14" s="25">
        <v>8</v>
      </c>
      <c r="C14" s="46">
        <v>202</v>
      </c>
      <c r="D14" s="129">
        <v>121</v>
      </c>
      <c r="E14" s="129">
        <v>95</v>
      </c>
      <c r="F14" s="129">
        <v>44</v>
      </c>
      <c r="G14" s="129">
        <v>17</v>
      </c>
      <c r="H14" s="129">
        <v>9</v>
      </c>
      <c r="I14" s="10"/>
    </row>
    <row r="15" spans="1:9" ht="24.75" customHeight="1">
      <c r="A15" s="124" t="s">
        <v>326</v>
      </c>
      <c r="B15" s="25">
        <v>9</v>
      </c>
      <c r="C15" s="46">
        <v>1316</v>
      </c>
      <c r="D15" s="129">
        <v>761</v>
      </c>
      <c r="E15" s="129">
        <v>630</v>
      </c>
      <c r="F15" s="129">
        <v>389</v>
      </c>
      <c r="G15" s="129">
        <v>86</v>
      </c>
      <c r="H15" s="129">
        <v>45</v>
      </c>
      <c r="I15" s="10"/>
    </row>
    <row r="16" spans="1:9" ht="24.75" customHeight="1">
      <c r="A16" s="132" t="s">
        <v>23</v>
      </c>
      <c r="B16" s="25">
        <v>10</v>
      </c>
      <c r="C16" s="25"/>
      <c r="D16" s="129">
        <f>SUM(D7,D9:D15)</f>
        <v>1264</v>
      </c>
      <c r="E16" s="129">
        <f>SUM(E7,E9:E15)</f>
        <v>1031</v>
      </c>
      <c r="F16" s="129">
        <f>SUM(F7,F9:F15)</f>
        <v>622</v>
      </c>
      <c r="G16" s="129">
        <f>SUM(G7,G9:G15)</f>
        <v>145</v>
      </c>
      <c r="H16" s="129">
        <f>SUM(H7,H9:H15)</f>
        <v>88</v>
      </c>
      <c r="I16" s="10"/>
    </row>
    <row r="17" spans="1:8" ht="15.75">
      <c r="A17" s="12"/>
      <c r="B17" s="12"/>
      <c r="C17" s="12"/>
      <c r="D17" s="12"/>
      <c r="E17" s="12"/>
      <c r="F17" s="12"/>
      <c r="G17" s="12"/>
      <c r="H17" s="12"/>
    </row>
  </sheetData>
  <sheetProtection/>
  <mergeCells count="8">
    <mergeCell ref="A1:H1"/>
    <mergeCell ref="A2:A4"/>
    <mergeCell ref="D2:D4"/>
    <mergeCell ref="B2:B4"/>
    <mergeCell ref="E2:H2"/>
    <mergeCell ref="E3:E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G6" sqref="G6"/>
    </sheetView>
  </sheetViews>
  <sheetFormatPr defaultColWidth="9.140625" defaultRowHeight="15.75"/>
  <cols>
    <col min="1" max="1" width="37.421875" style="0" customWidth="1"/>
    <col min="2" max="2" width="2.7109375" style="0" customWidth="1"/>
    <col min="3" max="3" width="7.57421875" style="0" hidden="1" customWidth="1"/>
    <col min="4" max="4" width="13.421875" style="0" customWidth="1"/>
    <col min="5" max="5" width="12.140625" style="0" customWidth="1"/>
    <col min="6" max="6" width="11.28125" style="0" customWidth="1"/>
    <col min="7" max="7" width="12.28125" style="0" customWidth="1"/>
    <col min="8" max="8" width="13.8515625" style="0" customWidth="1"/>
    <col min="9" max="9" width="11.00390625" style="0" customWidth="1"/>
    <col min="10" max="10" width="12.8515625" style="0" customWidth="1"/>
    <col min="11" max="11" width="12.140625" style="0" customWidth="1"/>
    <col min="12" max="12" width="9.8515625" style="0" customWidth="1"/>
    <col min="13" max="13" width="13.7109375" style="0" customWidth="1"/>
    <col min="14" max="255" width="10.28125" style="0" customWidth="1"/>
  </cols>
  <sheetData>
    <row r="1" spans="1:13" ht="78" customHeight="1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4" ht="14.25" customHeight="1">
      <c r="A2" s="135"/>
      <c r="B2" s="477" t="s">
        <v>54</v>
      </c>
      <c r="C2" s="98"/>
      <c r="D2" s="477" t="s">
        <v>336</v>
      </c>
      <c r="E2" s="556" t="s">
        <v>337</v>
      </c>
      <c r="F2" s="557"/>
      <c r="G2" s="477" t="s">
        <v>340</v>
      </c>
      <c r="H2" s="556" t="s">
        <v>337</v>
      </c>
      <c r="I2" s="557"/>
      <c r="J2" s="477" t="s">
        <v>343</v>
      </c>
      <c r="K2" s="556" t="s">
        <v>337</v>
      </c>
      <c r="L2" s="557"/>
      <c r="M2" s="477" t="s">
        <v>346</v>
      </c>
      <c r="N2" s="10"/>
    </row>
    <row r="3" spans="1:14" ht="78.75" customHeight="1">
      <c r="A3" s="136"/>
      <c r="B3" s="478"/>
      <c r="C3" s="92"/>
      <c r="D3" s="478"/>
      <c r="E3" s="24" t="s">
        <v>338</v>
      </c>
      <c r="F3" s="24" t="s">
        <v>339</v>
      </c>
      <c r="G3" s="478"/>
      <c r="H3" s="24" t="s">
        <v>341</v>
      </c>
      <c r="I3" s="24" t="s">
        <v>342</v>
      </c>
      <c r="J3" s="478"/>
      <c r="K3" s="24" t="s">
        <v>344</v>
      </c>
      <c r="L3" s="24" t="s">
        <v>345</v>
      </c>
      <c r="M3" s="478"/>
      <c r="N3" s="10"/>
    </row>
    <row r="4" spans="1:14" ht="14.25" customHeight="1">
      <c r="A4" s="18" t="s">
        <v>16</v>
      </c>
      <c r="B4" s="18" t="s">
        <v>25</v>
      </c>
      <c r="C4" s="18"/>
      <c r="D4" s="18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0"/>
    </row>
    <row r="5" spans="1:14" ht="15.75" hidden="1">
      <c r="A5" s="18"/>
      <c r="B5" s="18"/>
      <c r="C5" s="18"/>
      <c r="D5" s="46">
        <v>106</v>
      </c>
      <c r="E5" s="46">
        <v>0</v>
      </c>
      <c r="F5" s="46">
        <v>106</v>
      </c>
      <c r="G5" s="46">
        <v>33</v>
      </c>
      <c r="H5" s="46">
        <v>2</v>
      </c>
      <c r="I5" s="46">
        <v>31</v>
      </c>
      <c r="J5" s="46">
        <v>0</v>
      </c>
      <c r="K5" s="46">
        <v>0</v>
      </c>
      <c r="L5" s="46">
        <v>0</v>
      </c>
      <c r="M5" s="46">
        <v>2</v>
      </c>
      <c r="N5" s="10"/>
    </row>
    <row r="6" spans="1:14" ht="21.75" customHeight="1">
      <c r="A6" s="137" t="s">
        <v>330</v>
      </c>
      <c r="B6" s="18">
        <v>1</v>
      </c>
      <c r="C6" s="18"/>
      <c r="D6" s="28">
        <f aca="true" t="shared" si="0" ref="D6:M6">SUM(D7:D8,D10,D12,D13)</f>
        <v>104</v>
      </c>
      <c r="E6" s="28">
        <f t="shared" si="0"/>
        <v>32</v>
      </c>
      <c r="F6" s="28">
        <f t="shared" si="0"/>
        <v>72</v>
      </c>
      <c r="G6" s="28">
        <f t="shared" si="0"/>
        <v>60</v>
      </c>
      <c r="H6" s="28">
        <f t="shared" si="0"/>
        <v>48</v>
      </c>
      <c r="I6" s="28">
        <f t="shared" si="0"/>
        <v>12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48</v>
      </c>
      <c r="N6" s="10"/>
    </row>
    <row r="7" spans="1:14" ht="33" customHeight="1">
      <c r="A7" s="22" t="s">
        <v>331</v>
      </c>
      <c r="B7" s="25">
        <v>2</v>
      </c>
      <c r="C7" s="46">
        <v>3847</v>
      </c>
      <c r="D7" s="28">
        <v>11</v>
      </c>
      <c r="E7" s="28">
        <v>6</v>
      </c>
      <c r="F7" s="28">
        <v>5</v>
      </c>
      <c r="G7" s="28">
        <v>15</v>
      </c>
      <c r="H7" s="28">
        <v>15</v>
      </c>
      <c r="I7" s="28">
        <v>0</v>
      </c>
      <c r="J7" s="28">
        <v>0</v>
      </c>
      <c r="K7" s="28">
        <v>0</v>
      </c>
      <c r="L7" s="28">
        <v>0</v>
      </c>
      <c r="M7" s="28">
        <v>7</v>
      </c>
      <c r="N7" s="10"/>
    </row>
    <row r="8" spans="1:14" ht="30.75" customHeight="1">
      <c r="A8" s="22" t="s">
        <v>332</v>
      </c>
      <c r="B8" s="25">
        <v>3</v>
      </c>
      <c r="C8" s="46">
        <v>23941</v>
      </c>
      <c r="D8" s="28">
        <v>39</v>
      </c>
      <c r="E8" s="28">
        <v>17</v>
      </c>
      <c r="F8" s="28">
        <v>22</v>
      </c>
      <c r="G8" s="28">
        <v>15</v>
      </c>
      <c r="H8" s="28">
        <v>14</v>
      </c>
      <c r="I8" s="28">
        <v>1</v>
      </c>
      <c r="J8" s="28">
        <v>0</v>
      </c>
      <c r="K8" s="28">
        <v>0</v>
      </c>
      <c r="L8" s="28">
        <v>0</v>
      </c>
      <c r="M8" s="28">
        <v>19</v>
      </c>
      <c r="N8" s="10"/>
    </row>
    <row r="9" spans="1:14" ht="32.25" customHeight="1">
      <c r="A9" s="138" t="s">
        <v>333</v>
      </c>
      <c r="B9" s="25">
        <v>4</v>
      </c>
      <c r="C9" s="46">
        <v>11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10"/>
    </row>
    <row r="10" spans="1:14" ht="26.25" customHeight="1">
      <c r="A10" s="19" t="s">
        <v>334</v>
      </c>
      <c r="B10" s="18">
        <v>5</v>
      </c>
      <c r="C10" s="46">
        <v>142</v>
      </c>
      <c r="D10" s="28">
        <v>3</v>
      </c>
      <c r="E10" s="28">
        <v>0</v>
      </c>
      <c r="F10" s="28">
        <v>3</v>
      </c>
      <c r="G10" s="28">
        <v>1</v>
      </c>
      <c r="H10" s="28">
        <v>1</v>
      </c>
      <c r="I10" s="28">
        <v>0</v>
      </c>
      <c r="J10" s="28">
        <v>0</v>
      </c>
      <c r="K10" s="28">
        <v>0</v>
      </c>
      <c r="L10" s="28">
        <v>0</v>
      </c>
      <c r="M10" s="28">
        <v>2</v>
      </c>
      <c r="N10" s="10"/>
    </row>
    <row r="11" spans="1:14" ht="31.5" customHeight="1">
      <c r="A11" s="138" t="s">
        <v>333</v>
      </c>
      <c r="B11" s="25">
        <v>6</v>
      </c>
      <c r="C11" s="46">
        <v>0</v>
      </c>
      <c r="D11" s="27">
        <v>0</v>
      </c>
      <c r="E11" s="27">
        <v>0</v>
      </c>
      <c r="F11" s="27">
        <v>0</v>
      </c>
      <c r="G11" s="27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10"/>
    </row>
    <row r="12" spans="1:14" ht="23.25" customHeight="1">
      <c r="A12" s="19" t="s">
        <v>335</v>
      </c>
      <c r="B12" s="18">
        <v>7</v>
      </c>
      <c r="C12" s="46">
        <v>1581</v>
      </c>
      <c r="D12" s="27">
        <v>32</v>
      </c>
      <c r="E12" s="27">
        <v>0</v>
      </c>
      <c r="F12" s="27">
        <v>32</v>
      </c>
      <c r="G12" s="27">
        <v>17</v>
      </c>
      <c r="H12" s="28">
        <v>6</v>
      </c>
      <c r="I12" s="28">
        <v>11</v>
      </c>
      <c r="J12" s="28">
        <v>0</v>
      </c>
      <c r="K12" s="28">
        <v>0</v>
      </c>
      <c r="L12" s="28">
        <v>0</v>
      </c>
      <c r="M12" s="28">
        <v>15</v>
      </c>
      <c r="N12" s="10"/>
    </row>
    <row r="13" spans="1:14" ht="20.25" customHeight="1">
      <c r="A13" s="19" t="s">
        <v>62</v>
      </c>
      <c r="B13" s="18">
        <v>8</v>
      </c>
      <c r="C13" s="46">
        <v>2616</v>
      </c>
      <c r="D13" s="28">
        <v>19</v>
      </c>
      <c r="E13" s="28">
        <v>9</v>
      </c>
      <c r="F13" s="28">
        <v>10</v>
      </c>
      <c r="G13" s="28">
        <v>12</v>
      </c>
      <c r="H13" s="28">
        <v>12</v>
      </c>
      <c r="I13" s="28">
        <v>0</v>
      </c>
      <c r="J13" s="28">
        <v>0</v>
      </c>
      <c r="K13" s="28">
        <v>0</v>
      </c>
      <c r="L13" s="28">
        <v>0</v>
      </c>
      <c r="M13" s="28">
        <v>5</v>
      </c>
      <c r="N13" s="10"/>
    </row>
    <row r="14" spans="1:13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6" ht="12.75" customHeight="1">
      <c r="C15" s="139"/>
      <c r="D15" s="139"/>
      <c r="E15" s="139"/>
      <c r="F15" s="139"/>
    </row>
    <row r="16" spans="3:6" ht="12.75" customHeight="1">
      <c r="C16" s="139"/>
      <c r="D16" s="140"/>
      <c r="E16" s="140"/>
      <c r="F16" s="140"/>
    </row>
    <row r="17" spans="3:6" ht="12.75" customHeight="1">
      <c r="C17" s="139"/>
      <c r="D17" s="139"/>
      <c r="E17" s="139"/>
      <c r="F17" s="139"/>
    </row>
    <row r="18" spans="3:6" ht="12.75" customHeight="1">
      <c r="C18" s="139"/>
      <c r="D18" s="139"/>
      <c r="E18" s="139"/>
      <c r="F18" s="13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9">
    <mergeCell ref="A1:M1"/>
    <mergeCell ref="E2:F2"/>
    <mergeCell ref="H2:I2"/>
    <mergeCell ref="K2:L2"/>
    <mergeCell ref="M2:M3"/>
    <mergeCell ref="B2:B3"/>
    <mergeCell ref="D2:D3"/>
    <mergeCell ref="G2:G3"/>
    <mergeCell ref="J2:J3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E31" sqref="E31"/>
    </sheetView>
  </sheetViews>
  <sheetFormatPr defaultColWidth="9.140625" defaultRowHeight="15.75"/>
  <cols>
    <col min="1" max="1" width="34.28125" style="0" customWidth="1"/>
    <col min="2" max="2" width="7.28125" style="0" customWidth="1"/>
    <col min="3" max="3" width="16.7109375" style="0" customWidth="1"/>
    <col min="4" max="4" width="14.28125" style="0" customWidth="1"/>
    <col min="5" max="5" width="11.8515625" style="0" customWidth="1"/>
    <col min="6" max="6" width="13.7109375" style="0" customWidth="1"/>
    <col min="7" max="7" width="14.7109375" style="0" customWidth="1"/>
    <col min="8" max="8" width="14.57421875" style="0" customWidth="1"/>
    <col min="9" max="9" width="14.7109375" style="0" customWidth="1"/>
    <col min="10" max="10" width="15.421875" style="0" customWidth="1"/>
    <col min="11" max="255" width="10.28125" style="0" customWidth="1"/>
  </cols>
  <sheetData>
    <row r="1" spans="1:10" s="242" customFormat="1" ht="43.5" customHeight="1">
      <c r="A1" s="241" t="s">
        <v>347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8:9" s="243" customFormat="1" ht="6" customHeight="1">
      <c r="H2" s="242"/>
      <c r="I2" s="242"/>
    </row>
    <row r="3" s="243" customFormat="1" ht="17.25" customHeight="1">
      <c r="A3" s="243" t="s">
        <v>348</v>
      </c>
    </row>
    <row r="4" spans="1:10" s="242" customFormat="1" ht="17.25" customHeight="1">
      <c r="A4" s="141"/>
      <c r="B4" s="188" t="s">
        <v>302</v>
      </c>
      <c r="C4" s="559" t="s">
        <v>353</v>
      </c>
      <c r="D4" s="559"/>
      <c r="E4" s="559"/>
      <c r="F4" s="559"/>
      <c r="G4" s="559"/>
      <c r="H4" s="559"/>
      <c r="I4" s="559"/>
      <c r="J4" s="559"/>
    </row>
    <row r="5" spans="1:10" s="242" customFormat="1" ht="17.25" customHeight="1">
      <c r="A5" s="142"/>
      <c r="B5" s="244" t="s">
        <v>352</v>
      </c>
      <c r="C5" s="564" t="s">
        <v>354</v>
      </c>
      <c r="D5" s="564"/>
      <c r="E5" s="564"/>
      <c r="F5" s="564"/>
      <c r="G5" s="564"/>
      <c r="H5" s="564"/>
      <c r="I5" s="564"/>
      <c r="J5" s="564"/>
    </row>
    <row r="6" spans="1:10" s="242" customFormat="1" ht="30.75" customHeight="1">
      <c r="A6" s="142"/>
      <c r="B6" s="244"/>
      <c r="C6" s="245" t="s">
        <v>355</v>
      </c>
      <c r="D6" s="246" t="s">
        <v>358</v>
      </c>
      <c r="E6" s="247" t="s">
        <v>363</v>
      </c>
      <c r="F6" s="247" t="s">
        <v>365</v>
      </c>
      <c r="G6" s="248" t="s">
        <v>367</v>
      </c>
      <c r="H6" s="144" t="s">
        <v>368</v>
      </c>
      <c r="I6" s="144"/>
      <c r="J6" s="249"/>
    </row>
    <row r="7" spans="1:10" s="242" customFormat="1" ht="30.75" customHeight="1">
      <c r="A7" s="142"/>
      <c r="B7" s="244"/>
      <c r="C7" s="245"/>
      <c r="D7" s="246"/>
      <c r="E7" s="247"/>
      <c r="F7" s="247"/>
      <c r="G7" s="248"/>
      <c r="H7" s="147"/>
      <c r="I7" s="144"/>
      <c r="J7" s="249"/>
    </row>
    <row r="8" spans="1:10" s="242" customFormat="1" ht="16.5" customHeight="1">
      <c r="A8" s="143" t="s">
        <v>16</v>
      </c>
      <c r="B8" s="188" t="s">
        <v>25</v>
      </c>
      <c r="C8" s="143">
        <v>1</v>
      </c>
      <c r="D8" s="143">
        <v>2</v>
      </c>
      <c r="E8" s="143">
        <v>3</v>
      </c>
      <c r="F8" s="143">
        <v>4</v>
      </c>
      <c r="G8" s="143">
        <v>5</v>
      </c>
      <c r="H8" s="187">
        <v>6</v>
      </c>
      <c r="I8" s="143">
        <v>7</v>
      </c>
      <c r="J8" s="250">
        <v>8</v>
      </c>
    </row>
    <row r="9" spans="1:10" s="242" customFormat="1" ht="17.25" customHeight="1" hidden="1">
      <c r="A9" s="143"/>
      <c r="B9" s="145"/>
      <c r="C9" s="251">
        <v>-32108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/>
      <c r="J9" s="252"/>
    </row>
    <row r="10" spans="1:10" s="242" customFormat="1" ht="17.25" customHeight="1" hidden="1">
      <c r="A10" s="143"/>
      <c r="B10" s="145"/>
      <c r="C10" s="251">
        <v>-32126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/>
      <c r="J10" s="252"/>
    </row>
    <row r="11" spans="1:10" s="242" customFormat="1" ht="17.25" customHeight="1">
      <c r="A11" s="101" t="s">
        <v>29</v>
      </c>
      <c r="B11" s="253">
        <v>1</v>
      </c>
      <c r="C11" s="254">
        <v>77605712.06</v>
      </c>
      <c r="D11" s="254">
        <v>9514.75</v>
      </c>
      <c r="E11" s="254">
        <v>9593.43</v>
      </c>
      <c r="F11" s="254">
        <v>0</v>
      </c>
      <c r="G11" s="254">
        <v>0</v>
      </c>
      <c r="H11" s="254">
        <v>1085</v>
      </c>
      <c r="I11" s="149"/>
      <c r="J11" s="255"/>
    </row>
    <row r="12" spans="2:4" s="242" customFormat="1" ht="17.25" customHeight="1">
      <c r="B12" s="256"/>
      <c r="C12" s="243" t="s">
        <v>356</v>
      </c>
      <c r="D12" s="242" t="s">
        <v>359</v>
      </c>
    </row>
    <row r="13" spans="2:4" s="242" customFormat="1" ht="17.25" customHeight="1">
      <c r="B13" s="256"/>
      <c r="D13" s="242" t="s">
        <v>360</v>
      </c>
    </row>
    <row r="14" s="242" customFormat="1" ht="17.25" customHeight="1">
      <c r="B14" s="256"/>
    </row>
    <row r="15" s="243" customFormat="1" ht="17.25" customHeight="1">
      <c r="A15" s="243" t="s">
        <v>349</v>
      </c>
    </row>
    <row r="16" spans="1:10" s="242" customFormat="1" ht="17.25" customHeight="1">
      <c r="A16" s="141"/>
      <c r="B16" s="188" t="s">
        <v>302</v>
      </c>
      <c r="C16" s="565" t="s">
        <v>192</v>
      </c>
      <c r="D16" s="566"/>
      <c r="E16" s="566"/>
      <c r="F16" s="566"/>
      <c r="G16" s="566"/>
      <c r="H16" s="566"/>
      <c r="I16" s="566"/>
      <c r="J16" s="567"/>
    </row>
    <row r="17" spans="1:10" s="242" customFormat="1" ht="17.25" customHeight="1">
      <c r="A17" s="142"/>
      <c r="B17" s="244" t="s">
        <v>352</v>
      </c>
      <c r="C17" s="561" t="s">
        <v>357</v>
      </c>
      <c r="D17" s="562"/>
      <c r="E17" s="562"/>
      <c r="F17" s="562"/>
      <c r="G17" s="562"/>
      <c r="H17" s="562"/>
      <c r="I17" s="562"/>
      <c r="J17" s="563"/>
    </row>
    <row r="18" spans="1:10" s="242" customFormat="1" ht="31.5" customHeight="1">
      <c r="A18" s="142"/>
      <c r="B18" s="244"/>
      <c r="C18" s="245" t="s">
        <v>355</v>
      </c>
      <c r="D18" s="246" t="s">
        <v>358</v>
      </c>
      <c r="E18" s="247" t="s">
        <v>363</v>
      </c>
      <c r="F18" s="247" t="s">
        <v>365</v>
      </c>
      <c r="G18" s="248" t="s">
        <v>367</v>
      </c>
      <c r="H18" s="257" t="s">
        <v>368</v>
      </c>
      <c r="I18" s="257"/>
      <c r="J18" s="257"/>
    </row>
    <row r="19" spans="1:10" s="242" customFormat="1" ht="16.5" customHeight="1">
      <c r="A19" s="143" t="s">
        <v>16</v>
      </c>
      <c r="B19" s="188" t="s">
        <v>25</v>
      </c>
      <c r="C19" s="143">
        <v>1</v>
      </c>
      <c r="D19" s="143">
        <v>2</v>
      </c>
      <c r="E19" s="143">
        <v>3</v>
      </c>
      <c r="F19" s="143">
        <v>4</v>
      </c>
      <c r="G19" s="143">
        <v>5</v>
      </c>
      <c r="H19" s="187">
        <v>6</v>
      </c>
      <c r="I19" s="144">
        <v>7</v>
      </c>
      <c r="J19" s="144">
        <v>8</v>
      </c>
    </row>
    <row r="20" spans="1:10" s="242" customFormat="1" ht="17.25" customHeight="1" hidden="1">
      <c r="A20" s="143"/>
      <c r="B20" s="145"/>
      <c r="C20" s="251">
        <v>-32127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  <c r="I20" s="251"/>
      <c r="J20" s="252"/>
    </row>
    <row r="21" spans="1:10" s="242" customFormat="1" ht="17.25" customHeight="1">
      <c r="A21" s="101" t="s">
        <v>29</v>
      </c>
      <c r="B21" s="253">
        <v>1</v>
      </c>
      <c r="C21" s="258">
        <v>981755.76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150"/>
      <c r="J21" s="150"/>
    </row>
    <row r="22" spans="2:4" s="242" customFormat="1" ht="17.25" customHeight="1">
      <c r="B22" s="256"/>
      <c r="C22" s="243" t="s">
        <v>356</v>
      </c>
      <c r="D22" s="242" t="s">
        <v>359</v>
      </c>
    </row>
    <row r="23" spans="2:4" s="242" customFormat="1" ht="17.25" customHeight="1">
      <c r="B23" s="256"/>
      <c r="D23" s="242" t="s">
        <v>360</v>
      </c>
    </row>
    <row r="24" s="242" customFormat="1" ht="3" customHeight="1">
      <c r="B24" s="256"/>
    </row>
    <row r="25" spans="1:4" s="242" customFormat="1" ht="17.25" customHeight="1">
      <c r="A25" s="243" t="s">
        <v>350</v>
      </c>
      <c r="B25" s="256"/>
      <c r="D25" s="259"/>
    </row>
    <row r="26" spans="1:8" s="242" customFormat="1" ht="16.5" customHeight="1">
      <c r="A26" s="141"/>
      <c r="B26" s="188" t="s">
        <v>302</v>
      </c>
      <c r="C26" s="559" t="s">
        <v>171</v>
      </c>
      <c r="D26" s="260" t="s">
        <v>361</v>
      </c>
      <c r="E26" s="261"/>
      <c r="F26" s="261"/>
      <c r="G26" s="262"/>
      <c r="H26" s="263"/>
    </row>
    <row r="27" spans="1:8" s="242" customFormat="1" ht="38.25" customHeight="1">
      <c r="A27" s="142"/>
      <c r="B27" s="244" t="s">
        <v>352</v>
      </c>
      <c r="C27" s="560"/>
      <c r="D27" s="247" t="s">
        <v>362</v>
      </c>
      <c r="E27" s="248" t="s">
        <v>364</v>
      </c>
      <c r="F27" s="264" t="s">
        <v>366</v>
      </c>
      <c r="G27" s="265"/>
      <c r="H27" s="263"/>
    </row>
    <row r="28" spans="1:12" s="242" customFormat="1" ht="15.75" customHeight="1">
      <c r="A28" s="143" t="s">
        <v>16</v>
      </c>
      <c r="B28" s="188" t="s">
        <v>25</v>
      </c>
      <c r="C28" s="143">
        <v>1</v>
      </c>
      <c r="D28" s="143">
        <v>2</v>
      </c>
      <c r="E28" s="187">
        <v>3</v>
      </c>
      <c r="F28" s="102">
        <v>4</v>
      </c>
      <c r="G28" s="146"/>
      <c r="H28" s="266"/>
      <c r="I28" s="267"/>
      <c r="J28" s="267"/>
      <c r="K28" s="267"/>
      <c r="L28" s="267"/>
    </row>
    <row r="29" spans="1:12" s="242" customFormat="1" ht="50.25" customHeight="1">
      <c r="A29" s="272" t="s">
        <v>351</v>
      </c>
      <c r="B29" s="268">
        <v>1</v>
      </c>
      <c r="C29" s="269">
        <f>SUM(D29:F29)</f>
        <v>3400</v>
      </c>
      <c r="D29" s="269">
        <v>0</v>
      </c>
      <c r="E29" s="269">
        <v>3400</v>
      </c>
      <c r="F29" s="269">
        <v>0</v>
      </c>
      <c r="G29" s="148"/>
      <c r="H29" s="148"/>
      <c r="I29" s="267"/>
      <c r="J29" s="267"/>
      <c r="K29" s="267"/>
      <c r="L29" s="267"/>
    </row>
    <row r="30" spans="9:12" s="242" customFormat="1" ht="12" customHeight="1">
      <c r="I30" s="267"/>
      <c r="J30" s="267"/>
      <c r="K30" s="267"/>
      <c r="L30" s="267"/>
    </row>
    <row r="31" s="242" customFormat="1" ht="15.75" customHeight="1"/>
    <row r="32" s="242" customFormat="1" ht="12" customHeight="1"/>
    <row r="33" spans="3:8" s="242" customFormat="1" ht="18" customHeight="1">
      <c r="C33" s="568"/>
      <c r="D33" s="568"/>
      <c r="E33" s="265"/>
      <c r="H33" s="265"/>
    </row>
    <row r="34" spans="1:8" s="271" customFormat="1" ht="20.25" customHeight="1">
      <c r="A34" s="242"/>
      <c r="B34" s="242"/>
      <c r="C34" s="242"/>
      <c r="D34" s="256"/>
      <c r="E34" s="242"/>
      <c r="F34" s="270"/>
      <c r="G34" s="270"/>
      <c r="H34" s="242"/>
    </row>
    <row r="35" spans="1:8" s="271" customFormat="1" ht="27" customHeight="1">
      <c r="A35" s="242"/>
      <c r="B35" s="242"/>
      <c r="C35" s="242"/>
      <c r="D35" s="256"/>
      <c r="E35" s="242"/>
      <c r="F35" s="270"/>
      <c r="G35" s="270"/>
      <c r="H35" s="242"/>
    </row>
    <row r="36" spans="1:8" s="271" customFormat="1" ht="14.25" customHeight="1">
      <c r="A36" s="242"/>
      <c r="B36" s="242"/>
      <c r="C36" s="242"/>
      <c r="D36" s="415"/>
      <c r="E36" s="265"/>
      <c r="F36" s="558"/>
      <c r="G36" s="558"/>
      <c r="H36" s="265"/>
    </row>
    <row r="37" spans="1:8" s="271" customFormat="1" ht="15.75" customHeight="1">
      <c r="A37" s="242"/>
      <c r="B37" s="242"/>
      <c r="C37" s="242"/>
      <c r="D37" s="416"/>
      <c r="E37" s="242"/>
      <c r="F37" s="417"/>
      <c r="G37" s="417"/>
      <c r="H37" s="242"/>
    </row>
    <row r="38" s="271" customFormat="1" ht="12.75"/>
  </sheetData>
  <sheetProtection/>
  <mergeCells count="7">
    <mergeCell ref="F36:G36"/>
    <mergeCell ref="C26:C27"/>
    <mergeCell ref="C17:J17"/>
    <mergeCell ref="C4:J4"/>
    <mergeCell ref="C5:J5"/>
    <mergeCell ref="C16:J16"/>
    <mergeCell ref="C33:D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="75" zoomScaleNormal="75" zoomScalePageLayoutView="0" workbookViewId="0" topLeftCell="B1">
      <selection activeCell="A1" sqref="A1"/>
    </sheetView>
  </sheetViews>
  <sheetFormatPr defaultColWidth="9.140625" defaultRowHeight="15.75"/>
  <cols>
    <col min="1" max="1" width="36.421875" style="0" customWidth="1"/>
    <col min="2" max="2" width="3.421875" style="0" customWidth="1"/>
    <col min="3" max="3" width="11.7109375" style="0" customWidth="1"/>
    <col min="4" max="4" width="11.00390625" style="0" customWidth="1"/>
    <col min="5" max="5" width="13.28125" style="0" customWidth="1"/>
    <col min="6" max="6" width="11.00390625" style="0" customWidth="1"/>
    <col min="7" max="7" width="13.00390625" style="0" customWidth="1"/>
    <col min="8" max="9" width="11.00390625" style="0" customWidth="1"/>
    <col min="10" max="10" width="14.421875" style="0" customWidth="1"/>
    <col min="11" max="11" width="9.8515625" style="0" customWidth="1"/>
    <col min="12" max="12" width="10.8515625" style="0" customWidth="1"/>
    <col min="13" max="13" width="10.00390625" style="0" customWidth="1"/>
    <col min="14" max="14" width="14.421875" style="0" customWidth="1"/>
    <col min="15" max="15" width="12.57421875" style="0" customWidth="1"/>
    <col min="16" max="16" width="11.00390625" style="0" customWidth="1"/>
    <col min="17" max="17" width="15.421875" style="0" customWidth="1"/>
    <col min="18" max="18" width="14.8515625" style="0" customWidth="1"/>
    <col min="19" max="255" width="10.28125" style="0" customWidth="1"/>
  </cols>
  <sheetData>
    <row r="1" spans="1:18" ht="39.75" customHeight="1">
      <c r="A1" s="336" t="s">
        <v>15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19" ht="36" customHeight="1">
      <c r="A2" s="428"/>
      <c r="B2" s="431" t="s">
        <v>24</v>
      </c>
      <c r="C2" s="431" t="s">
        <v>26</v>
      </c>
      <c r="D2" s="338" t="s">
        <v>28</v>
      </c>
      <c r="E2" s="339"/>
      <c r="F2" s="339"/>
      <c r="G2" s="340"/>
      <c r="H2" s="338" t="s">
        <v>35</v>
      </c>
      <c r="I2" s="341"/>
      <c r="J2" s="341"/>
      <c r="K2" s="342"/>
      <c r="L2" s="342"/>
      <c r="M2" s="342"/>
      <c r="N2" s="343"/>
      <c r="O2" s="406" t="s">
        <v>44</v>
      </c>
      <c r="P2" s="344" t="s">
        <v>31</v>
      </c>
      <c r="Q2" s="410" t="s">
        <v>46</v>
      </c>
      <c r="R2" s="413" t="s">
        <v>47</v>
      </c>
      <c r="S2" s="10"/>
    </row>
    <row r="3" spans="1:19" ht="15" customHeight="1">
      <c r="A3" s="429"/>
      <c r="B3" s="409"/>
      <c r="C3" s="409"/>
      <c r="D3" s="431" t="s">
        <v>29</v>
      </c>
      <c r="E3" s="402" t="s">
        <v>31</v>
      </c>
      <c r="F3" s="403"/>
      <c r="G3" s="404"/>
      <c r="H3" s="431" t="s">
        <v>29</v>
      </c>
      <c r="I3" s="345" t="s">
        <v>31</v>
      </c>
      <c r="J3" s="346"/>
      <c r="K3" s="347"/>
      <c r="L3" s="347"/>
      <c r="M3" s="347"/>
      <c r="N3" s="348"/>
      <c r="O3" s="390"/>
      <c r="P3" s="414" t="s">
        <v>45</v>
      </c>
      <c r="Q3" s="411"/>
      <c r="R3" s="409"/>
      <c r="S3" s="10"/>
    </row>
    <row r="4" spans="1:19" ht="17.25" customHeight="1">
      <c r="A4" s="429"/>
      <c r="B4" s="409"/>
      <c r="C4" s="409"/>
      <c r="D4" s="407"/>
      <c r="E4" s="406" t="s">
        <v>32</v>
      </c>
      <c r="F4" s="431" t="s">
        <v>33</v>
      </c>
      <c r="G4" s="431" t="s">
        <v>34</v>
      </c>
      <c r="H4" s="407"/>
      <c r="I4" s="431" t="s">
        <v>36</v>
      </c>
      <c r="J4" s="349" t="s">
        <v>38</v>
      </c>
      <c r="K4" s="427" t="s">
        <v>40</v>
      </c>
      <c r="L4" s="427" t="s">
        <v>41</v>
      </c>
      <c r="M4" s="427" t="s">
        <v>42</v>
      </c>
      <c r="N4" s="427" t="s">
        <v>43</v>
      </c>
      <c r="O4" s="390"/>
      <c r="P4" s="400"/>
      <c r="Q4" s="411"/>
      <c r="R4" s="409"/>
      <c r="S4" s="10"/>
    </row>
    <row r="5" spans="1:19" ht="87.75" customHeight="1">
      <c r="A5" s="430"/>
      <c r="B5" s="408"/>
      <c r="C5" s="408"/>
      <c r="D5" s="408"/>
      <c r="E5" s="389"/>
      <c r="F5" s="405"/>
      <c r="G5" s="405"/>
      <c r="H5" s="408"/>
      <c r="I5" s="405"/>
      <c r="J5" s="350" t="s">
        <v>39</v>
      </c>
      <c r="K5" s="427"/>
      <c r="L5" s="427"/>
      <c r="M5" s="427"/>
      <c r="N5" s="427"/>
      <c r="O5" s="391"/>
      <c r="P5" s="401"/>
      <c r="Q5" s="412"/>
      <c r="R5" s="408"/>
      <c r="S5" s="10"/>
    </row>
    <row r="6" spans="1:19" ht="23.25" customHeight="1">
      <c r="A6" s="351" t="s">
        <v>16</v>
      </c>
      <c r="B6" s="352" t="s">
        <v>25</v>
      </c>
      <c r="C6" s="351">
        <v>1</v>
      </c>
      <c r="D6" s="351">
        <v>2</v>
      </c>
      <c r="E6" s="351">
        <v>3</v>
      </c>
      <c r="F6" s="351">
        <v>4</v>
      </c>
      <c r="G6" s="351">
        <v>5</v>
      </c>
      <c r="H6" s="351">
        <v>6</v>
      </c>
      <c r="I6" s="351">
        <v>7</v>
      </c>
      <c r="J6" s="351">
        <v>8</v>
      </c>
      <c r="K6" s="351">
        <v>9</v>
      </c>
      <c r="L6" s="351">
        <v>10</v>
      </c>
      <c r="M6" s="351">
        <v>11</v>
      </c>
      <c r="N6" s="351">
        <v>12</v>
      </c>
      <c r="O6" s="351">
        <v>13</v>
      </c>
      <c r="P6" s="351">
        <v>14</v>
      </c>
      <c r="Q6" s="351">
        <v>15</v>
      </c>
      <c r="R6" s="351">
        <v>16</v>
      </c>
      <c r="S6" s="10"/>
    </row>
    <row r="7" spans="1:19" ht="52.5" customHeight="1">
      <c r="A7" s="353" t="s">
        <v>17</v>
      </c>
      <c r="B7" s="354">
        <v>1</v>
      </c>
      <c r="C7" s="355">
        <v>941</v>
      </c>
      <c r="D7" s="356">
        <v>3004</v>
      </c>
      <c r="E7" s="356">
        <v>30</v>
      </c>
      <c r="F7" s="356">
        <v>745</v>
      </c>
      <c r="G7" s="356">
        <v>2229</v>
      </c>
      <c r="H7" s="356">
        <v>2073</v>
      </c>
      <c r="I7" s="356">
        <v>1695</v>
      </c>
      <c r="J7" s="356">
        <v>646</v>
      </c>
      <c r="K7" s="356">
        <v>202</v>
      </c>
      <c r="L7" s="356">
        <v>176</v>
      </c>
      <c r="M7" s="356">
        <v>0</v>
      </c>
      <c r="N7" s="356">
        <v>256</v>
      </c>
      <c r="O7" s="355">
        <v>1097</v>
      </c>
      <c r="P7" s="357">
        <v>333</v>
      </c>
      <c r="Q7" s="356">
        <v>0</v>
      </c>
      <c r="R7" s="356">
        <v>28</v>
      </c>
      <c r="S7" s="10"/>
    </row>
    <row r="8" spans="1:19" ht="53.25" customHeight="1" thickBot="1">
      <c r="A8" s="358" t="s">
        <v>18</v>
      </c>
      <c r="B8" s="359">
        <v>2</v>
      </c>
      <c r="C8" s="355">
        <v>4467</v>
      </c>
      <c r="D8" s="356">
        <v>19757</v>
      </c>
      <c r="E8" s="356">
        <v>80</v>
      </c>
      <c r="F8" s="356">
        <v>4467</v>
      </c>
      <c r="G8" s="356">
        <v>15210</v>
      </c>
      <c r="H8" s="356">
        <v>15037</v>
      </c>
      <c r="I8" s="356">
        <v>12961</v>
      </c>
      <c r="J8" s="356">
        <v>10691</v>
      </c>
      <c r="K8" s="356">
        <v>1535</v>
      </c>
      <c r="L8" s="360">
        <v>541</v>
      </c>
      <c r="M8" s="356">
        <v>0</v>
      </c>
      <c r="N8" s="356">
        <v>447</v>
      </c>
      <c r="O8" s="355">
        <v>4640</v>
      </c>
      <c r="P8" s="357">
        <v>2466</v>
      </c>
      <c r="Q8" s="361">
        <v>0</v>
      </c>
      <c r="R8" s="362">
        <v>71</v>
      </c>
      <c r="S8" s="10"/>
    </row>
    <row r="9" spans="1:19" ht="24.75" customHeight="1" thickBot="1">
      <c r="A9" s="363" t="s">
        <v>19</v>
      </c>
      <c r="B9" s="364">
        <v>3</v>
      </c>
      <c r="C9" s="355">
        <v>1130</v>
      </c>
      <c r="D9" s="356">
        <v>574</v>
      </c>
      <c r="E9" s="356">
        <v>4</v>
      </c>
      <c r="F9" s="356">
        <v>193</v>
      </c>
      <c r="G9" s="356">
        <v>377</v>
      </c>
      <c r="H9" s="356">
        <v>612</v>
      </c>
      <c r="I9" s="355" t="s">
        <v>37</v>
      </c>
      <c r="J9" s="355" t="s">
        <v>37</v>
      </c>
      <c r="K9" s="356">
        <v>572</v>
      </c>
      <c r="L9" s="365">
        <v>40</v>
      </c>
      <c r="M9" s="366" t="s">
        <v>37</v>
      </c>
      <c r="N9" s="356">
        <v>2</v>
      </c>
      <c r="O9" s="355">
        <v>895</v>
      </c>
      <c r="P9" s="357">
        <v>74</v>
      </c>
      <c r="Q9" s="356">
        <v>0</v>
      </c>
      <c r="R9" s="366" t="s">
        <v>37</v>
      </c>
      <c r="S9" s="3"/>
    </row>
    <row r="10" spans="1:19" ht="36.75" customHeight="1">
      <c r="A10" s="358" t="s">
        <v>20</v>
      </c>
      <c r="B10" s="367">
        <v>4</v>
      </c>
      <c r="C10" s="355">
        <v>241</v>
      </c>
      <c r="D10" s="356">
        <v>30</v>
      </c>
      <c r="E10" s="356">
        <v>4</v>
      </c>
      <c r="F10" s="356">
        <v>8</v>
      </c>
      <c r="G10" s="356">
        <v>18</v>
      </c>
      <c r="H10" s="356">
        <v>91</v>
      </c>
      <c r="I10" s="356">
        <v>42</v>
      </c>
      <c r="J10" s="356">
        <v>21</v>
      </c>
      <c r="K10" s="356">
        <v>15</v>
      </c>
      <c r="L10" s="356">
        <v>34</v>
      </c>
      <c r="M10" s="368">
        <v>0</v>
      </c>
      <c r="N10" s="356">
        <v>6</v>
      </c>
      <c r="O10" s="355">
        <v>168</v>
      </c>
      <c r="P10" s="357">
        <v>92</v>
      </c>
      <c r="Q10" s="356">
        <v>0</v>
      </c>
      <c r="R10" s="356">
        <v>1</v>
      </c>
      <c r="S10" s="10"/>
    </row>
    <row r="11" spans="1:19" ht="93" customHeight="1">
      <c r="A11" s="369" t="s">
        <v>21</v>
      </c>
      <c r="B11" s="370">
        <v>5</v>
      </c>
      <c r="C11" s="355">
        <v>147</v>
      </c>
      <c r="D11" s="356">
        <v>255</v>
      </c>
      <c r="E11" s="371">
        <v>3</v>
      </c>
      <c r="F11" s="371">
        <v>84</v>
      </c>
      <c r="G11" s="356">
        <v>168</v>
      </c>
      <c r="H11" s="356">
        <v>195</v>
      </c>
      <c r="I11" s="356">
        <v>130</v>
      </c>
      <c r="J11" s="356">
        <v>82</v>
      </c>
      <c r="K11" s="356">
        <v>41</v>
      </c>
      <c r="L11" s="360">
        <v>24</v>
      </c>
      <c r="M11" s="356">
        <v>0</v>
      </c>
      <c r="N11" s="356">
        <v>2</v>
      </c>
      <c r="O11" s="355">
        <v>120</v>
      </c>
      <c r="P11" s="357">
        <v>64</v>
      </c>
      <c r="Q11" s="361">
        <v>0</v>
      </c>
      <c r="R11" s="356">
        <v>1</v>
      </c>
      <c r="S11" s="10"/>
    </row>
    <row r="12" spans="1:19" ht="51.75" customHeight="1">
      <c r="A12" s="353" t="s">
        <v>22</v>
      </c>
      <c r="B12" s="372">
        <v>6</v>
      </c>
      <c r="C12" s="355">
        <v>536</v>
      </c>
      <c r="D12" s="356">
        <v>1982</v>
      </c>
      <c r="E12" s="356">
        <v>96</v>
      </c>
      <c r="F12" s="356">
        <v>679</v>
      </c>
      <c r="G12" s="356">
        <v>1207</v>
      </c>
      <c r="H12" s="356">
        <v>1264</v>
      </c>
      <c r="I12" s="356">
        <v>1031</v>
      </c>
      <c r="J12" s="356">
        <v>622</v>
      </c>
      <c r="K12" s="356">
        <v>145</v>
      </c>
      <c r="L12" s="360">
        <v>88</v>
      </c>
      <c r="M12" s="356">
        <v>0</v>
      </c>
      <c r="N12" s="356">
        <v>86</v>
      </c>
      <c r="O12" s="355">
        <v>479</v>
      </c>
      <c r="P12" s="357">
        <v>215</v>
      </c>
      <c r="Q12" s="361">
        <v>0</v>
      </c>
      <c r="R12" s="356">
        <v>23</v>
      </c>
      <c r="S12" s="10"/>
    </row>
    <row r="13" spans="1:19" ht="24" customHeight="1">
      <c r="A13" s="373" t="s">
        <v>23</v>
      </c>
      <c r="B13" s="374">
        <v>7</v>
      </c>
      <c r="C13" s="362">
        <f aca="true" t="shared" si="0" ref="C13:R13">SUM(C7:C12)</f>
        <v>7462</v>
      </c>
      <c r="D13" s="362">
        <f t="shared" si="0"/>
        <v>25602</v>
      </c>
      <c r="E13" s="362">
        <f t="shared" si="0"/>
        <v>217</v>
      </c>
      <c r="F13" s="362">
        <f t="shared" si="0"/>
        <v>6176</v>
      </c>
      <c r="G13" s="362">
        <f t="shared" si="0"/>
        <v>19209</v>
      </c>
      <c r="H13" s="362">
        <f t="shared" si="0"/>
        <v>19272</v>
      </c>
      <c r="I13" s="362">
        <f t="shared" si="0"/>
        <v>15859</v>
      </c>
      <c r="J13" s="362">
        <f t="shared" si="0"/>
        <v>12062</v>
      </c>
      <c r="K13" s="362">
        <f t="shared" si="0"/>
        <v>2510</v>
      </c>
      <c r="L13" s="362">
        <f t="shared" si="0"/>
        <v>903</v>
      </c>
      <c r="M13" s="362">
        <f t="shared" si="0"/>
        <v>0</v>
      </c>
      <c r="N13" s="362">
        <f t="shared" si="0"/>
        <v>799</v>
      </c>
      <c r="O13" s="362">
        <f t="shared" si="0"/>
        <v>7399</v>
      </c>
      <c r="P13" s="362">
        <f t="shared" si="0"/>
        <v>3244</v>
      </c>
      <c r="Q13" s="362">
        <f t="shared" si="0"/>
        <v>0</v>
      </c>
      <c r="R13" s="362">
        <f t="shared" si="0"/>
        <v>124</v>
      </c>
      <c r="S13" s="10"/>
    </row>
    <row r="14" spans="1:18" ht="24" customHeight="1">
      <c r="A14" s="375"/>
      <c r="B14" s="376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8"/>
      <c r="O14" s="378"/>
      <c r="P14" s="378"/>
      <c r="Q14" s="378"/>
      <c r="R14" s="378"/>
    </row>
    <row r="15" spans="1:18" ht="15.75" customHeight="1">
      <c r="A15" s="379"/>
      <c r="B15" s="189"/>
      <c r="C15" s="380" t="s">
        <v>27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189"/>
      <c r="O15" s="189"/>
      <c r="P15" s="189"/>
      <c r="Q15" s="189"/>
      <c r="R15" s="189"/>
    </row>
    <row r="16" spans="1:18" ht="15.75" customHeight="1">
      <c r="A16" s="189"/>
      <c r="B16" s="189"/>
      <c r="C16" s="189"/>
      <c r="D16" s="382" t="s">
        <v>30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15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ht="15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19" spans="1:18" ht="15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</row>
    <row r="20" spans="1:18" ht="15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18" ht="15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ht="15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  <row r="23" spans="1:18" ht="15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ht="15.7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ht="15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ht="15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</row>
    <row r="27" spans="1:18" ht="15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</row>
    <row r="28" spans="1:18" ht="15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18" ht="15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</row>
  </sheetData>
  <sheetProtection/>
  <mergeCells count="18">
    <mergeCell ref="Q2:Q5"/>
    <mergeCell ref="R2:R5"/>
    <mergeCell ref="P3:P5"/>
    <mergeCell ref="E3:G3"/>
    <mergeCell ref="F4:F5"/>
    <mergeCell ref="G4:G5"/>
    <mergeCell ref="I4:I5"/>
    <mergeCell ref="E4:E5"/>
    <mergeCell ref="M4:M5"/>
    <mergeCell ref="O2:O5"/>
    <mergeCell ref="N4:N5"/>
    <mergeCell ref="A2:A5"/>
    <mergeCell ref="D3:D5"/>
    <mergeCell ref="H3:H5"/>
    <mergeCell ref="K4:K5"/>
    <mergeCell ref="L4:L5"/>
    <mergeCell ref="B2:B5"/>
    <mergeCell ref="C2:C5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PageLayoutView="0" workbookViewId="0" topLeftCell="A10">
      <selection activeCell="A1" sqref="A1:L1"/>
    </sheetView>
  </sheetViews>
  <sheetFormatPr defaultColWidth="9.140625" defaultRowHeight="15.75"/>
  <cols>
    <col min="1" max="1" width="36.421875" style="0" customWidth="1"/>
    <col min="2" max="2" width="3.00390625" style="0" customWidth="1"/>
    <col min="3" max="3" width="15.140625" style="0" customWidth="1"/>
    <col min="4" max="4" width="15.57421875" style="0" customWidth="1"/>
    <col min="5" max="5" width="21.8515625" style="0" customWidth="1"/>
    <col min="6" max="6" width="16.28125" style="0" customWidth="1"/>
    <col min="7" max="7" width="17.421875" style="0" customWidth="1"/>
    <col min="8" max="8" width="14.8515625" style="0" customWidth="1"/>
    <col min="9" max="9" width="11.57421875" style="0" customWidth="1"/>
    <col min="10" max="10" width="15.57421875" style="0" customWidth="1"/>
    <col min="11" max="11" width="15.7109375" style="0" customWidth="1"/>
    <col min="12" max="12" width="11.57421875" style="0" customWidth="1"/>
    <col min="13" max="255" width="10.28125" style="0" customWidth="1"/>
  </cols>
  <sheetData>
    <row r="1" spans="1:12" ht="86.25" customHeight="1">
      <c r="A1" s="392" t="s">
        <v>48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3" ht="54.75" customHeight="1">
      <c r="A2" s="395"/>
      <c r="B2" s="396" t="s">
        <v>54</v>
      </c>
      <c r="C2" s="393" t="s">
        <v>55</v>
      </c>
      <c r="D2" s="394" t="s">
        <v>56</v>
      </c>
      <c r="E2" s="394"/>
      <c r="F2" s="394"/>
      <c r="G2" s="394"/>
      <c r="H2" s="394"/>
      <c r="I2" s="394"/>
      <c r="J2" s="394" t="s">
        <v>64</v>
      </c>
      <c r="K2" s="394"/>
      <c r="L2" s="394"/>
      <c r="M2" s="10"/>
    </row>
    <row r="3" spans="1:13" ht="16.5" customHeight="1">
      <c r="A3" s="395"/>
      <c r="B3" s="396"/>
      <c r="C3" s="393"/>
      <c r="D3" s="393" t="s">
        <v>29</v>
      </c>
      <c r="E3" s="393" t="s">
        <v>57</v>
      </c>
      <c r="F3" s="393"/>
      <c r="G3" s="393"/>
      <c r="H3" s="393"/>
      <c r="I3" s="393"/>
      <c r="J3" s="393" t="s">
        <v>29</v>
      </c>
      <c r="K3" s="393" t="s">
        <v>57</v>
      </c>
      <c r="L3" s="393"/>
      <c r="M3" s="10"/>
    </row>
    <row r="4" spans="1:13" ht="126" customHeight="1">
      <c r="A4" s="395"/>
      <c r="B4" s="396"/>
      <c r="C4" s="393"/>
      <c r="D4" s="393"/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393"/>
      <c r="K4" s="9" t="s">
        <v>65</v>
      </c>
      <c r="L4" s="9" t="s">
        <v>62</v>
      </c>
      <c r="M4" s="10"/>
    </row>
    <row r="5" spans="1:13" ht="16.5">
      <c r="A5" s="4" t="s">
        <v>16</v>
      </c>
      <c r="B5" s="4" t="s">
        <v>25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10"/>
    </row>
    <row r="6" spans="1:13" ht="57" customHeight="1">
      <c r="A6" s="5" t="s">
        <v>49</v>
      </c>
      <c r="B6" s="7">
        <v>1</v>
      </c>
      <c r="C6" s="13">
        <f aca="true" t="shared" si="0" ref="C6:C12">SUM(D6,J6)</f>
        <v>330</v>
      </c>
      <c r="D6" s="13">
        <f aca="true" t="shared" si="1" ref="D6:D11">SUM(E6:I6)</f>
        <v>327</v>
      </c>
      <c r="E6" s="13">
        <v>14</v>
      </c>
      <c r="F6" s="13">
        <v>21</v>
      </c>
      <c r="G6" s="13">
        <v>1</v>
      </c>
      <c r="H6" s="14" t="s">
        <v>37</v>
      </c>
      <c r="I6" s="13">
        <v>291</v>
      </c>
      <c r="J6" s="13">
        <f aca="true" t="shared" si="2" ref="J6:J11">SUM(K6:L6)</f>
        <v>3</v>
      </c>
      <c r="K6" s="13">
        <v>0</v>
      </c>
      <c r="L6" s="13">
        <v>3</v>
      </c>
      <c r="M6" s="10"/>
    </row>
    <row r="7" spans="1:13" ht="57" customHeight="1">
      <c r="A7" s="5" t="s">
        <v>50</v>
      </c>
      <c r="B7" s="7">
        <v>2</v>
      </c>
      <c r="C7" s="13">
        <f t="shared" si="0"/>
        <v>2880</v>
      </c>
      <c r="D7" s="13">
        <f t="shared" si="1"/>
        <v>2768</v>
      </c>
      <c r="E7" s="13">
        <v>427</v>
      </c>
      <c r="F7" s="13">
        <v>498</v>
      </c>
      <c r="G7" s="13">
        <v>10</v>
      </c>
      <c r="H7" s="14" t="s">
        <v>37</v>
      </c>
      <c r="I7" s="13">
        <v>1833</v>
      </c>
      <c r="J7" s="13">
        <f t="shared" si="2"/>
        <v>112</v>
      </c>
      <c r="K7" s="13">
        <v>8</v>
      </c>
      <c r="L7" s="13">
        <v>104</v>
      </c>
      <c r="M7" s="10"/>
    </row>
    <row r="8" spans="1:13" ht="30" customHeight="1">
      <c r="A8" s="11" t="s">
        <v>19</v>
      </c>
      <c r="B8" s="7">
        <v>3</v>
      </c>
      <c r="C8" s="13">
        <f t="shared" si="0"/>
        <v>2762</v>
      </c>
      <c r="D8" s="13">
        <f t="shared" si="1"/>
        <v>2762</v>
      </c>
      <c r="E8" s="14" t="s">
        <v>37</v>
      </c>
      <c r="F8" s="14" t="s">
        <v>37</v>
      </c>
      <c r="G8" s="14" t="s">
        <v>37</v>
      </c>
      <c r="H8" s="13">
        <v>2762</v>
      </c>
      <c r="I8" s="14" t="s">
        <v>63</v>
      </c>
      <c r="J8" s="13">
        <f t="shared" si="2"/>
        <v>0</v>
      </c>
      <c r="K8" s="14" t="s">
        <v>63</v>
      </c>
      <c r="L8" s="14" t="s">
        <v>63</v>
      </c>
      <c r="M8" s="15"/>
    </row>
    <row r="9" spans="1:13" ht="33.75" customHeight="1">
      <c r="A9" s="5" t="s">
        <v>51</v>
      </c>
      <c r="B9" s="7">
        <v>4</v>
      </c>
      <c r="C9" s="13">
        <f t="shared" si="0"/>
        <v>36</v>
      </c>
      <c r="D9" s="13">
        <f t="shared" si="1"/>
        <v>36</v>
      </c>
      <c r="E9" s="14" t="s">
        <v>37</v>
      </c>
      <c r="F9" s="14" t="s">
        <v>37</v>
      </c>
      <c r="G9" s="13">
        <v>0</v>
      </c>
      <c r="H9" s="14" t="s">
        <v>37</v>
      </c>
      <c r="I9" s="13">
        <v>36</v>
      </c>
      <c r="J9" s="13">
        <f t="shared" si="2"/>
        <v>0</v>
      </c>
      <c r="K9" s="13">
        <v>0</v>
      </c>
      <c r="L9" s="13">
        <v>0</v>
      </c>
      <c r="M9" s="15"/>
    </row>
    <row r="10" spans="1:13" ht="85.5" customHeight="1">
      <c r="A10" s="5" t="s">
        <v>52</v>
      </c>
      <c r="B10" s="7">
        <v>5</v>
      </c>
      <c r="C10" s="13">
        <f t="shared" si="0"/>
        <v>153</v>
      </c>
      <c r="D10" s="13">
        <f t="shared" si="1"/>
        <v>152</v>
      </c>
      <c r="E10" s="13">
        <v>2</v>
      </c>
      <c r="F10" s="13">
        <v>1</v>
      </c>
      <c r="G10" s="13">
        <v>1</v>
      </c>
      <c r="H10" s="14" t="s">
        <v>37</v>
      </c>
      <c r="I10" s="13">
        <v>148</v>
      </c>
      <c r="J10" s="13">
        <f t="shared" si="2"/>
        <v>1</v>
      </c>
      <c r="K10" s="13">
        <v>1</v>
      </c>
      <c r="L10" s="13">
        <v>0</v>
      </c>
      <c r="M10" s="10"/>
    </row>
    <row r="11" spans="1:13" ht="59.25" customHeight="1">
      <c r="A11" s="5" t="s">
        <v>53</v>
      </c>
      <c r="B11" s="7">
        <v>6</v>
      </c>
      <c r="C11" s="13">
        <f t="shared" si="0"/>
        <v>455</v>
      </c>
      <c r="D11" s="13">
        <f t="shared" si="1"/>
        <v>383</v>
      </c>
      <c r="E11" s="13">
        <v>24</v>
      </c>
      <c r="F11" s="13">
        <v>51</v>
      </c>
      <c r="G11" s="13">
        <v>10</v>
      </c>
      <c r="H11" s="14" t="s">
        <v>37</v>
      </c>
      <c r="I11" s="13">
        <v>298</v>
      </c>
      <c r="J11" s="13">
        <f t="shared" si="2"/>
        <v>72</v>
      </c>
      <c r="K11" s="13">
        <v>1</v>
      </c>
      <c r="L11" s="13">
        <v>71</v>
      </c>
      <c r="M11" s="10"/>
    </row>
    <row r="12" spans="1:13" ht="27.75" customHeight="1">
      <c r="A12" s="6" t="s">
        <v>23</v>
      </c>
      <c r="B12" s="7">
        <v>7</v>
      </c>
      <c r="C12" s="13">
        <f t="shared" si="0"/>
        <v>6616</v>
      </c>
      <c r="D12" s="13">
        <f aca="true" t="shared" si="3" ref="D12:L12">SUM(D6:D11)</f>
        <v>6428</v>
      </c>
      <c r="E12" s="13">
        <f t="shared" si="3"/>
        <v>467</v>
      </c>
      <c r="F12" s="13">
        <f t="shared" si="3"/>
        <v>571</v>
      </c>
      <c r="G12" s="13">
        <f t="shared" si="3"/>
        <v>22</v>
      </c>
      <c r="H12" s="13">
        <f t="shared" si="3"/>
        <v>2762</v>
      </c>
      <c r="I12" s="13">
        <f t="shared" si="3"/>
        <v>2606</v>
      </c>
      <c r="J12" s="13">
        <f t="shared" si="3"/>
        <v>188</v>
      </c>
      <c r="K12" s="13">
        <f t="shared" si="3"/>
        <v>10</v>
      </c>
      <c r="L12" s="13">
        <f t="shared" si="3"/>
        <v>178</v>
      </c>
      <c r="M12" s="10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sheetProtection/>
  <mergeCells count="10">
    <mergeCell ref="A1:L1"/>
    <mergeCell ref="K3:L3"/>
    <mergeCell ref="J2:L2"/>
    <mergeCell ref="A2:A4"/>
    <mergeCell ref="B2:B4"/>
    <mergeCell ref="C2:C4"/>
    <mergeCell ref="D3:D4"/>
    <mergeCell ref="J3:J4"/>
    <mergeCell ref="E3:I3"/>
    <mergeCell ref="D2:I2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22">
      <selection activeCell="A1" sqref="A1:P1"/>
    </sheetView>
  </sheetViews>
  <sheetFormatPr defaultColWidth="9.140625" defaultRowHeight="15.75"/>
  <cols>
    <col min="1" max="1" width="2.421875" style="0" customWidth="1"/>
    <col min="2" max="2" width="3.00390625" style="0" customWidth="1"/>
    <col min="3" max="3" width="41.28125" style="0" customWidth="1"/>
    <col min="4" max="4" width="3.57421875" style="0" customWidth="1"/>
    <col min="5" max="5" width="0.13671875" style="0" hidden="1" customWidth="1"/>
    <col min="6" max="6" width="10.28125" style="0" customWidth="1"/>
    <col min="7" max="7" width="13.7109375" style="0" customWidth="1"/>
    <col min="8" max="8" width="10.7109375" style="0" customWidth="1"/>
    <col min="9" max="9" width="9.28125" style="0" customWidth="1"/>
    <col min="10" max="10" width="13.00390625" style="0" customWidth="1"/>
    <col min="11" max="11" width="9.28125" style="0" customWidth="1"/>
    <col min="12" max="12" width="14.140625" style="0" customWidth="1"/>
    <col min="13" max="13" width="9.28125" style="0" customWidth="1"/>
    <col min="14" max="14" width="12.57421875" style="0" customWidth="1"/>
    <col min="15" max="15" width="9.28125" style="0" customWidth="1"/>
    <col min="16" max="255" width="10.28125" style="0" customWidth="1"/>
  </cols>
  <sheetData>
    <row r="1" spans="1:16" s="189" customFormat="1" ht="66.75" customHeight="1">
      <c r="A1" s="397" t="s">
        <v>372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s="189" customFormat="1" ht="15.75" customHeight="1">
      <c r="A2" s="439"/>
      <c r="B2" s="440"/>
      <c r="C2" s="441"/>
      <c r="D2" s="448" t="s">
        <v>54</v>
      </c>
      <c r="E2" s="191"/>
      <c r="F2" s="451" t="s">
        <v>29</v>
      </c>
      <c r="G2" s="193" t="s">
        <v>87</v>
      </c>
      <c r="H2" s="194"/>
      <c r="I2" s="194"/>
      <c r="J2" s="194"/>
      <c r="K2" s="194"/>
      <c r="L2" s="194"/>
      <c r="M2" s="194"/>
      <c r="N2" s="195"/>
      <c r="O2" s="195"/>
      <c r="P2" s="196"/>
    </row>
    <row r="3" spans="1:16" s="189" customFormat="1" ht="15.75" customHeight="1">
      <c r="A3" s="442"/>
      <c r="B3" s="443"/>
      <c r="C3" s="444"/>
      <c r="D3" s="449"/>
      <c r="E3" s="197"/>
      <c r="F3" s="452"/>
      <c r="G3" s="433" t="s">
        <v>88</v>
      </c>
      <c r="H3" s="433" t="s">
        <v>89</v>
      </c>
      <c r="I3" s="198" t="s">
        <v>57</v>
      </c>
      <c r="J3" s="433" t="s">
        <v>91</v>
      </c>
      <c r="K3" s="198" t="s">
        <v>57</v>
      </c>
      <c r="L3" s="433" t="s">
        <v>92</v>
      </c>
      <c r="M3" s="198" t="s">
        <v>57</v>
      </c>
      <c r="N3" s="433" t="s">
        <v>93</v>
      </c>
      <c r="O3" s="198" t="s">
        <v>57</v>
      </c>
      <c r="P3" s="433" t="s">
        <v>94</v>
      </c>
    </row>
    <row r="4" spans="1:16" s="189" customFormat="1" ht="81.75" customHeight="1">
      <c r="A4" s="445"/>
      <c r="B4" s="446"/>
      <c r="C4" s="447"/>
      <c r="D4" s="450"/>
      <c r="E4" s="197"/>
      <c r="F4" s="452"/>
      <c r="G4" s="434"/>
      <c r="H4" s="434"/>
      <c r="I4" s="199" t="s">
        <v>90</v>
      </c>
      <c r="J4" s="434"/>
      <c r="K4" s="199" t="s">
        <v>90</v>
      </c>
      <c r="L4" s="437"/>
      <c r="M4" s="199" t="s">
        <v>90</v>
      </c>
      <c r="N4" s="438"/>
      <c r="O4" s="199" t="s">
        <v>90</v>
      </c>
      <c r="P4" s="434"/>
    </row>
    <row r="5" spans="1:16" s="189" customFormat="1" ht="15" customHeight="1">
      <c r="A5" s="200" t="s">
        <v>16</v>
      </c>
      <c r="B5" s="201"/>
      <c r="C5" s="202"/>
      <c r="D5" s="192" t="s">
        <v>25</v>
      </c>
      <c r="E5" s="192"/>
      <c r="F5" s="192">
        <v>1</v>
      </c>
      <c r="G5" s="192">
        <v>2</v>
      </c>
      <c r="H5" s="192">
        <v>3</v>
      </c>
      <c r="I5" s="192">
        <v>4</v>
      </c>
      <c r="J5" s="192">
        <v>5</v>
      </c>
      <c r="K5" s="192">
        <v>6</v>
      </c>
      <c r="L5" s="192">
        <v>7</v>
      </c>
      <c r="M5" s="190">
        <v>8</v>
      </c>
      <c r="N5" s="190">
        <v>9</v>
      </c>
      <c r="O5" s="190">
        <v>10</v>
      </c>
      <c r="P5" s="203">
        <v>11</v>
      </c>
    </row>
    <row r="6" spans="1:16" s="210" customFormat="1" ht="20.25" customHeight="1" hidden="1">
      <c r="A6" s="204"/>
      <c r="B6" s="205"/>
      <c r="C6" s="206"/>
      <c r="D6" s="207"/>
      <c r="E6" s="207"/>
      <c r="F6" s="208"/>
      <c r="G6" s="209">
        <v>1</v>
      </c>
      <c r="H6" s="209">
        <v>75</v>
      </c>
      <c r="I6" s="209">
        <v>19</v>
      </c>
      <c r="J6" s="209">
        <v>275</v>
      </c>
      <c r="K6" s="209">
        <v>107</v>
      </c>
      <c r="L6" s="209">
        <v>95</v>
      </c>
      <c r="M6" s="209">
        <v>26</v>
      </c>
      <c r="N6" s="209">
        <v>991</v>
      </c>
      <c r="O6" s="209">
        <v>159</v>
      </c>
      <c r="P6" s="209">
        <v>1216</v>
      </c>
    </row>
    <row r="7" spans="1:18" s="216" customFormat="1" ht="21" customHeight="1">
      <c r="A7" s="211" t="s">
        <v>66</v>
      </c>
      <c r="B7" s="212"/>
      <c r="C7" s="213"/>
      <c r="D7" s="214">
        <v>1</v>
      </c>
      <c r="E7" s="214"/>
      <c r="F7" s="215">
        <f aca="true" t="shared" si="0" ref="F7:F21">SUM(G7,H7,J7,L7,N7,P7)</f>
        <v>2073</v>
      </c>
      <c r="G7" s="215">
        <f aca="true" t="shared" si="1" ref="G7:P7">SUM(G8,G11,G12,G13,G15,G17,G18,G20,G21)</f>
        <v>1</v>
      </c>
      <c r="H7" s="215">
        <f t="shared" si="1"/>
        <v>73</v>
      </c>
      <c r="I7" s="215">
        <f t="shared" si="1"/>
        <v>19</v>
      </c>
      <c r="J7" s="215">
        <f t="shared" si="1"/>
        <v>242</v>
      </c>
      <c r="K7" s="215">
        <f t="shared" si="1"/>
        <v>89</v>
      </c>
      <c r="L7" s="215">
        <f t="shared" si="1"/>
        <v>92</v>
      </c>
      <c r="M7" s="215">
        <f t="shared" si="1"/>
        <v>25</v>
      </c>
      <c r="N7" s="215">
        <f t="shared" si="1"/>
        <v>955</v>
      </c>
      <c r="O7" s="215">
        <f t="shared" si="1"/>
        <v>150</v>
      </c>
      <c r="P7" s="215">
        <f t="shared" si="1"/>
        <v>710</v>
      </c>
      <c r="R7" s="217"/>
    </row>
    <row r="8" spans="1:16" s="222" customFormat="1" ht="22.5" customHeight="1">
      <c r="A8" s="218" t="s">
        <v>67</v>
      </c>
      <c r="B8" s="219" t="s">
        <v>72</v>
      </c>
      <c r="C8" s="220"/>
      <c r="D8" s="221">
        <v>2</v>
      </c>
      <c r="E8" s="209">
        <v>592</v>
      </c>
      <c r="F8" s="215">
        <f t="shared" si="0"/>
        <v>383</v>
      </c>
      <c r="G8" s="215">
        <v>0</v>
      </c>
      <c r="H8" s="215">
        <v>27</v>
      </c>
      <c r="I8" s="215">
        <v>7</v>
      </c>
      <c r="J8" s="215">
        <v>86</v>
      </c>
      <c r="K8" s="215">
        <v>42</v>
      </c>
      <c r="L8" s="215">
        <v>14</v>
      </c>
      <c r="M8" s="215">
        <v>1</v>
      </c>
      <c r="N8" s="215">
        <v>96</v>
      </c>
      <c r="O8" s="215">
        <v>19</v>
      </c>
      <c r="P8" s="215">
        <v>160</v>
      </c>
    </row>
    <row r="9" spans="1:16" s="222" customFormat="1" ht="22.5" customHeight="1">
      <c r="A9" s="432" t="s">
        <v>68</v>
      </c>
      <c r="B9" s="398" t="s">
        <v>73</v>
      </c>
      <c r="C9" s="223" t="s">
        <v>82</v>
      </c>
      <c r="D9" s="224">
        <v>3</v>
      </c>
      <c r="E9" s="209">
        <v>177</v>
      </c>
      <c r="F9" s="215">
        <f t="shared" si="0"/>
        <v>135</v>
      </c>
      <c r="G9" s="215">
        <v>0</v>
      </c>
      <c r="H9" s="215">
        <v>14</v>
      </c>
      <c r="I9" s="215">
        <v>4</v>
      </c>
      <c r="J9" s="215">
        <v>37</v>
      </c>
      <c r="K9" s="215">
        <v>22</v>
      </c>
      <c r="L9" s="215">
        <v>3</v>
      </c>
      <c r="M9" s="215">
        <v>1</v>
      </c>
      <c r="N9" s="215">
        <v>44</v>
      </c>
      <c r="O9" s="215">
        <v>9</v>
      </c>
      <c r="P9" s="225">
        <v>37</v>
      </c>
    </row>
    <row r="10" spans="1:16" s="222" customFormat="1" ht="22.5" customHeight="1">
      <c r="A10" s="432"/>
      <c r="B10" s="399"/>
      <c r="C10" s="226" t="s">
        <v>83</v>
      </c>
      <c r="D10" s="214">
        <v>4</v>
      </c>
      <c r="E10" s="209">
        <v>4</v>
      </c>
      <c r="F10" s="215">
        <f t="shared" si="0"/>
        <v>1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25">
        <v>1</v>
      </c>
    </row>
    <row r="11" spans="1:16" s="222" customFormat="1" ht="24" customHeight="1">
      <c r="A11" s="432"/>
      <c r="B11" s="219" t="s">
        <v>74</v>
      </c>
      <c r="C11" s="227"/>
      <c r="D11" s="221">
        <v>5</v>
      </c>
      <c r="E11" s="209">
        <v>59</v>
      </c>
      <c r="F11" s="215">
        <f t="shared" si="0"/>
        <v>45</v>
      </c>
      <c r="G11" s="215">
        <v>0</v>
      </c>
      <c r="H11" s="215">
        <v>0</v>
      </c>
      <c r="I11" s="215">
        <v>0</v>
      </c>
      <c r="J11" s="215">
        <v>4</v>
      </c>
      <c r="K11" s="215">
        <v>1</v>
      </c>
      <c r="L11" s="215">
        <v>1</v>
      </c>
      <c r="M11" s="215">
        <v>0</v>
      </c>
      <c r="N11" s="215">
        <v>32</v>
      </c>
      <c r="O11" s="215">
        <v>1</v>
      </c>
      <c r="P11" s="225">
        <v>8</v>
      </c>
    </row>
    <row r="12" spans="1:16" s="222" customFormat="1" ht="24" customHeight="1">
      <c r="A12" s="228"/>
      <c r="B12" s="229" t="s">
        <v>75</v>
      </c>
      <c r="C12" s="230"/>
      <c r="D12" s="231">
        <v>6</v>
      </c>
      <c r="E12" s="209">
        <v>287</v>
      </c>
      <c r="F12" s="215">
        <f t="shared" si="0"/>
        <v>156</v>
      </c>
      <c r="G12" s="215">
        <v>0</v>
      </c>
      <c r="H12" s="215">
        <v>3</v>
      </c>
      <c r="I12" s="215">
        <v>0</v>
      </c>
      <c r="J12" s="215">
        <v>9</v>
      </c>
      <c r="K12" s="215">
        <v>2</v>
      </c>
      <c r="L12" s="215">
        <v>1</v>
      </c>
      <c r="M12" s="215">
        <v>0</v>
      </c>
      <c r="N12" s="215">
        <v>113</v>
      </c>
      <c r="O12" s="215">
        <v>7</v>
      </c>
      <c r="P12" s="225">
        <v>30</v>
      </c>
    </row>
    <row r="13" spans="1:16" s="222" customFormat="1" ht="24" customHeight="1">
      <c r="A13" s="383" t="s">
        <v>69</v>
      </c>
      <c r="B13" s="229" t="s">
        <v>76</v>
      </c>
      <c r="C13" s="230"/>
      <c r="D13" s="232">
        <v>7</v>
      </c>
      <c r="E13" s="209">
        <v>469</v>
      </c>
      <c r="F13" s="215">
        <f t="shared" si="0"/>
        <v>170</v>
      </c>
      <c r="G13" s="215">
        <v>0</v>
      </c>
      <c r="H13" s="215">
        <v>7</v>
      </c>
      <c r="I13" s="215">
        <v>1</v>
      </c>
      <c r="J13" s="215">
        <v>17</v>
      </c>
      <c r="K13" s="215">
        <v>5</v>
      </c>
      <c r="L13" s="215">
        <v>4</v>
      </c>
      <c r="M13" s="215">
        <v>0</v>
      </c>
      <c r="N13" s="215">
        <v>93</v>
      </c>
      <c r="O13" s="215">
        <v>8</v>
      </c>
      <c r="P13" s="225">
        <v>49</v>
      </c>
    </row>
    <row r="14" spans="1:16" s="222" customFormat="1" ht="24" customHeight="1">
      <c r="A14" s="383"/>
      <c r="B14" s="233"/>
      <c r="C14" s="234" t="s">
        <v>84</v>
      </c>
      <c r="D14" s="235">
        <v>8</v>
      </c>
      <c r="E14" s="209">
        <v>23</v>
      </c>
      <c r="F14" s="215">
        <f t="shared" si="0"/>
        <v>17</v>
      </c>
      <c r="G14" s="215">
        <v>0</v>
      </c>
      <c r="H14" s="215">
        <v>0</v>
      </c>
      <c r="I14" s="215">
        <v>0</v>
      </c>
      <c r="J14" s="215">
        <v>7</v>
      </c>
      <c r="K14" s="215">
        <v>1</v>
      </c>
      <c r="L14" s="215">
        <v>1</v>
      </c>
      <c r="M14" s="215">
        <v>0</v>
      </c>
      <c r="N14" s="215">
        <v>6</v>
      </c>
      <c r="O14" s="215">
        <v>1</v>
      </c>
      <c r="P14" s="225">
        <v>3</v>
      </c>
    </row>
    <row r="15" spans="1:16" s="222" customFormat="1" ht="24" customHeight="1">
      <c r="A15" s="236"/>
      <c r="B15" s="229" t="s">
        <v>77</v>
      </c>
      <c r="C15" s="230"/>
      <c r="D15" s="231">
        <v>9</v>
      </c>
      <c r="E15" s="209">
        <v>47</v>
      </c>
      <c r="F15" s="215">
        <f t="shared" si="0"/>
        <v>33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25</v>
      </c>
      <c r="O15" s="215">
        <v>14</v>
      </c>
      <c r="P15" s="225">
        <v>8</v>
      </c>
    </row>
    <row r="16" spans="1:16" s="222" customFormat="1" ht="24" customHeight="1">
      <c r="A16" s="384" t="s">
        <v>70</v>
      </c>
      <c r="B16" s="237"/>
      <c r="C16" s="238" t="s">
        <v>85</v>
      </c>
      <c r="D16" s="232">
        <v>10</v>
      </c>
      <c r="E16" s="209">
        <v>8</v>
      </c>
      <c r="F16" s="215">
        <f t="shared" si="0"/>
        <v>4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1</v>
      </c>
      <c r="O16" s="215">
        <v>0</v>
      </c>
      <c r="P16" s="225">
        <v>3</v>
      </c>
    </row>
    <row r="17" spans="1:16" s="222" customFormat="1" ht="24" customHeight="1">
      <c r="A17" s="384"/>
      <c r="B17" s="435" t="s">
        <v>78</v>
      </c>
      <c r="C17" s="436"/>
      <c r="D17" s="231">
        <v>11</v>
      </c>
      <c r="E17" s="209">
        <v>0</v>
      </c>
      <c r="F17" s="215">
        <f t="shared" si="0"/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25">
        <v>0</v>
      </c>
    </row>
    <row r="18" spans="1:16" s="222" customFormat="1" ht="24" customHeight="1">
      <c r="A18" s="384"/>
      <c r="B18" s="229" t="s">
        <v>79</v>
      </c>
      <c r="C18" s="230"/>
      <c r="D18" s="231">
        <v>12</v>
      </c>
      <c r="E18" s="209">
        <v>7</v>
      </c>
      <c r="F18" s="215">
        <f t="shared" si="0"/>
        <v>6</v>
      </c>
      <c r="G18" s="215">
        <v>0</v>
      </c>
      <c r="H18" s="215">
        <v>0</v>
      </c>
      <c r="I18" s="215">
        <v>0</v>
      </c>
      <c r="J18" s="215">
        <v>2</v>
      </c>
      <c r="K18" s="215">
        <v>2</v>
      </c>
      <c r="L18" s="215">
        <v>0</v>
      </c>
      <c r="M18" s="215">
        <v>0</v>
      </c>
      <c r="N18" s="215">
        <v>2</v>
      </c>
      <c r="O18" s="215">
        <v>1</v>
      </c>
      <c r="P18" s="225">
        <v>2</v>
      </c>
    </row>
    <row r="19" spans="1:16" s="222" customFormat="1" ht="33" customHeight="1">
      <c r="A19" s="384"/>
      <c r="B19" s="239"/>
      <c r="C19" s="223" t="s">
        <v>86</v>
      </c>
      <c r="D19" s="232">
        <v>13</v>
      </c>
      <c r="E19" s="209">
        <v>0</v>
      </c>
      <c r="F19" s="215">
        <f t="shared" si="0"/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25">
        <v>0</v>
      </c>
    </row>
    <row r="20" spans="1:16" s="222" customFormat="1" ht="24" customHeight="1">
      <c r="A20" s="384"/>
      <c r="B20" s="385" t="s">
        <v>80</v>
      </c>
      <c r="C20" s="386"/>
      <c r="D20" s="231">
        <v>14</v>
      </c>
      <c r="E20" s="209">
        <v>62</v>
      </c>
      <c r="F20" s="215">
        <f t="shared" si="0"/>
        <v>46</v>
      </c>
      <c r="G20" s="215">
        <v>0</v>
      </c>
      <c r="H20" s="215">
        <v>0</v>
      </c>
      <c r="I20" s="215">
        <v>0</v>
      </c>
      <c r="J20" s="215">
        <v>3</v>
      </c>
      <c r="K20" s="215">
        <v>0</v>
      </c>
      <c r="L20" s="215">
        <v>0</v>
      </c>
      <c r="M20" s="215">
        <v>0</v>
      </c>
      <c r="N20" s="215">
        <v>6</v>
      </c>
      <c r="O20" s="215">
        <v>2</v>
      </c>
      <c r="P20" s="225">
        <v>37</v>
      </c>
    </row>
    <row r="21" spans="1:16" s="222" customFormat="1" ht="24" customHeight="1">
      <c r="A21" s="240" t="s">
        <v>71</v>
      </c>
      <c r="B21" s="387" t="s">
        <v>81</v>
      </c>
      <c r="C21" s="388"/>
      <c r="D21" s="231">
        <v>15</v>
      </c>
      <c r="E21" s="209">
        <v>2324</v>
      </c>
      <c r="F21" s="215">
        <f t="shared" si="0"/>
        <v>1234</v>
      </c>
      <c r="G21" s="215">
        <v>1</v>
      </c>
      <c r="H21" s="215">
        <v>36</v>
      </c>
      <c r="I21" s="215">
        <v>11</v>
      </c>
      <c r="J21" s="215">
        <v>121</v>
      </c>
      <c r="K21" s="215">
        <v>37</v>
      </c>
      <c r="L21" s="215">
        <v>72</v>
      </c>
      <c r="M21" s="215">
        <v>24</v>
      </c>
      <c r="N21" s="215">
        <v>588</v>
      </c>
      <c r="O21" s="215">
        <v>98</v>
      </c>
      <c r="P21" s="225">
        <v>416</v>
      </c>
    </row>
    <row r="22" spans="1:16" ht="15.75">
      <c r="A22" s="12"/>
      <c r="B22" s="12"/>
      <c r="C22" s="12"/>
      <c r="D22" s="16"/>
      <c r="E22" s="1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4:5" ht="15.75">
      <c r="D23" s="17"/>
      <c r="E23" s="17"/>
    </row>
    <row r="24" spans="4:5" ht="15.75">
      <c r="D24" s="17"/>
      <c r="E24" s="17"/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  <row r="28" spans="4:5" ht="15.75">
      <c r="D28" s="17"/>
      <c r="E28" s="17"/>
    </row>
    <row r="29" spans="4:5" ht="15.75">
      <c r="D29" s="17"/>
      <c r="E29" s="17"/>
    </row>
    <row r="30" spans="4:5" ht="15.75">
      <c r="D30" s="17"/>
      <c r="E30" s="17"/>
    </row>
    <row r="31" spans="4:5" ht="15.75">
      <c r="D31" s="17"/>
      <c r="E31" s="17"/>
    </row>
    <row r="32" spans="4:5" ht="15.75">
      <c r="D32" s="17"/>
      <c r="E32" s="17"/>
    </row>
  </sheetData>
  <sheetProtection/>
  <mergeCells count="17">
    <mergeCell ref="J3:J4"/>
    <mergeCell ref="L3:L4"/>
    <mergeCell ref="N3:N4"/>
    <mergeCell ref="A2:C4"/>
    <mergeCell ref="D2:D4"/>
    <mergeCell ref="F2:F4"/>
    <mergeCell ref="G3:G4"/>
    <mergeCell ref="A1:P1"/>
    <mergeCell ref="B9:B10"/>
    <mergeCell ref="B20:C20"/>
    <mergeCell ref="B21:C21"/>
    <mergeCell ref="A13:A14"/>
    <mergeCell ref="A16:A20"/>
    <mergeCell ref="A9:A11"/>
    <mergeCell ref="P3:P4"/>
    <mergeCell ref="B17:C17"/>
    <mergeCell ref="H3:H4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PageLayoutView="0" workbookViewId="0" topLeftCell="G19">
      <selection activeCell="A1" sqref="A1"/>
    </sheetView>
  </sheetViews>
  <sheetFormatPr defaultColWidth="10.28125" defaultRowHeight="15.75"/>
  <cols>
    <col min="1" max="1" width="2.7109375" style="0" customWidth="1"/>
    <col min="2" max="2" width="2.57421875" style="0" customWidth="1"/>
    <col min="3" max="3" width="47.140625" style="0" customWidth="1"/>
    <col min="4" max="4" width="4.421875" style="0" customWidth="1"/>
    <col min="5" max="5" width="0.13671875" style="0" hidden="1" customWidth="1"/>
    <col min="6" max="6" width="10.00390625" style="0" customWidth="1"/>
    <col min="7" max="8" width="8.7109375" style="0" customWidth="1"/>
    <col min="9" max="9" width="10.28125" style="0" customWidth="1"/>
    <col min="10" max="10" width="12.8515625" style="0" customWidth="1"/>
    <col min="11" max="11" width="11.00390625" style="0" customWidth="1"/>
    <col min="12" max="12" width="8.28125" style="0" customWidth="1"/>
    <col min="13" max="13" width="10.00390625" style="0" customWidth="1"/>
    <col min="14" max="15" width="13.57421875" style="0" customWidth="1"/>
    <col min="16" max="16" width="8.00390625" style="0" customWidth="1"/>
    <col min="17" max="17" width="11.140625" style="0" customWidth="1"/>
    <col min="18" max="18" width="11.421875" style="0" customWidth="1"/>
    <col min="19" max="19" width="12.421875" style="0" customWidth="1"/>
    <col min="20" max="255" width="10.421875" style="0" customWidth="1"/>
  </cols>
  <sheetData>
    <row r="1" spans="1:19" s="275" customFormat="1" ht="73.5" customHeight="1">
      <c r="A1" s="273" t="s">
        <v>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s="279" customFormat="1" ht="13.5" customHeight="1">
      <c r="A2" s="453"/>
      <c r="B2" s="453"/>
      <c r="C2" s="453"/>
      <c r="D2" s="454" t="s">
        <v>123</v>
      </c>
      <c r="E2" s="277"/>
      <c r="F2" s="453" t="s">
        <v>29</v>
      </c>
      <c r="G2" s="278" t="s">
        <v>124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454" t="s">
        <v>135</v>
      </c>
      <c r="S2" s="276" t="s">
        <v>38</v>
      </c>
    </row>
    <row r="3" spans="1:19" s="279" customFormat="1" ht="94.5" customHeight="1">
      <c r="A3" s="453"/>
      <c r="B3" s="453"/>
      <c r="C3" s="453"/>
      <c r="D3" s="454"/>
      <c r="E3" s="277"/>
      <c r="F3" s="453"/>
      <c r="G3" s="280" t="s">
        <v>125</v>
      </c>
      <c r="H3" s="280" t="s">
        <v>126</v>
      </c>
      <c r="I3" s="280" t="s">
        <v>127</v>
      </c>
      <c r="J3" s="280" t="s">
        <v>128</v>
      </c>
      <c r="K3" s="280" t="s">
        <v>129</v>
      </c>
      <c r="L3" s="280" t="s">
        <v>130</v>
      </c>
      <c r="M3" s="280" t="s">
        <v>131</v>
      </c>
      <c r="N3" s="280" t="s">
        <v>132</v>
      </c>
      <c r="O3" s="280" t="s">
        <v>133</v>
      </c>
      <c r="P3" s="280" t="s">
        <v>94</v>
      </c>
      <c r="Q3" s="280" t="s">
        <v>134</v>
      </c>
      <c r="R3" s="454"/>
      <c r="S3" s="280" t="s">
        <v>136</v>
      </c>
    </row>
    <row r="4" spans="1:19" s="279" customFormat="1" ht="12" customHeight="1">
      <c r="A4" s="278" t="s">
        <v>16</v>
      </c>
      <c r="B4" s="278"/>
      <c r="C4" s="278"/>
      <c r="D4" s="276" t="s">
        <v>25</v>
      </c>
      <c r="E4" s="276"/>
      <c r="F4" s="276">
        <v>1</v>
      </c>
      <c r="G4" s="276">
        <v>2</v>
      </c>
      <c r="H4" s="276">
        <v>3</v>
      </c>
      <c r="I4" s="276">
        <v>4</v>
      </c>
      <c r="J4" s="276">
        <v>5</v>
      </c>
      <c r="K4" s="276">
        <v>6</v>
      </c>
      <c r="L4" s="276">
        <v>7</v>
      </c>
      <c r="M4" s="276">
        <v>8</v>
      </c>
      <c r="N4" s="276">
        <v>9</v>
      </c>
      <c r="O4" s="276">
        <v>10</v>
      </c>
      <c r="P4" s="276">
        <v>11</v>
      </c>
      <c r="Q4" s="276">
        <v>12</v>
      </c>
      <c r="R4" s="276">
        <v>13</v>
      </c>
      <c r="S4" s="276">
        <v>14</v>
      </c>
    </row>
    <row r="5" spans="1:19" s="279" customFormat="1" ht="14.25" customHeight="1" hidden="1">
      <c r="A5" s="278"/>
      <c r="B5" s="278"/>
      <c r="C5" s="278"/>
      <c r="D5" s="276"/>
      <c r="E5" s="276"/>
      <c r="F5" s="276"/>
      <c r="G5" s="281">
        <v>18</v>
      </c>
      <c r="H5" s="281">
        <v>0</v>
      </c>
      <c r="I5" s="281">
        <v>0</v>
      </c>
      <c r="J5" s="281">
        <v>1</v>
      </c>
      <c r="K5" s="281">
        <v>0</v>
      </c>
      <c r="L5" s="281">
        <v>1</v>
      </c>
      <c r="M5" s="281">
        <v>0</v>
      </c>
      <c r="N5" s="281">
        <v>0</v>
      </c>
      <c r="O5" s="281">
        <v>0</v>
      </c>
      <c r="P5" s="281">
        <v>71</v>
      </c>
      <c r="Q5" s="281">
        <v>5</v>
      </c>
      <c r="R5" s="281">
        <v>21</v>
      </c>
      <c r="S5" s="281">
        <v>21</v>
      </c>
    </row>
    <row r="6" spans="1:19" s="279" customFormat="1" ht="31.5" customHeight="1">
      <c r="A6" s="457" t="s">
        <v>96</v>
      </c>
      <c r="B6" s="457"/>
      <c r="C6" s="457"/>
      <c r="D6" s="282">
        <v>1</v>
      </c>
      <c r="E6" s="283"/>
      <c r="F6" s="284">
        <f aca="true" t="shared" si="0" ref="F6:F22">SUM(G6:P6)</f>
        <v>91</v>
      </c>
      <c r="G6" s="284">
        <f aca="true" t="shared" si="1" ref="G6:S6">SUM(G7,G19:G22)</f>
        <v>18</v>
      </c>
      <c r="H6" s="284">
        <f t="shared" si="1"/>
        <v>0</v>
      </c>
      <c r="I6" s="284">
        <f t="shared" si="1"/>
        <v>0</v>
      </c>
      <c r="J6" s="284">
        <f t="shared" si="1"/>
        <v>1</v>
      </c>
      <c r="K6" s="284">
        <f t="shared" si="1"/>
        <v>0</v>
      </c>
      <c r="L6" s="284">
        <f t="shared" si="1"/>
        <v>1</v>
      </c>
      <c r="M6" s="284">
        <f t="shared" si="1"/>
        <v>0</v>
      </c>
      <c r="N6" s="284">
        <f t="shared" si="1"/>
        <v>0</v>
      </c>
      <c r="O6" s="284">
        <f t="shared" si="1"/>
        <v>0</v>
      </c>
      <c r="P6" s="284">
        <f t="shared" si="1"/>
        <v>71</v>
      </c>
      <c r="Q6" s="284">
        <f t="shared" si="1"/>
        <v>5</v>
      </c>
      <c r="R6" s="284">
        <f t="shared" si="1"/>
        <v>21</v>
      </c>
      <c r="S6" s="284">
        <f t="shared" si="1"/>
        <v>21</v>
      </c>
    </row>
    <row r="7" spans="1:19" s="279" customFormat="1" ht="22.5" customHeight="1">
      <c r="A7" s="285"/>
      <c r="B7" s="456" t="s">
        <v>105</v>
      </c>
      <c r="C7" s="456"/>
      <c r="D7" s="286">
        <v>2</v>
      </c>
      <c r="E7" s="287"/>
      <c r="F7" s="284">
        <f t="shared" si="0"/>
        <v>52</v>
      </c>
      <c r="G7" s="284">
        <f aca="true" t="shared" si="2" ref="G7:S7">SUM(G8:G9,G13:G18)</f>
        <v>18</v>
      </c>
      <c r="H7" s="284">
        <f t="shared" si="2"/>
        <v>0</v>
      </c>
      <c r="I7" s="284">
        <f t="shared" si="2"/>
        <v>0</v>
      </c>
      <c r="J7" s="284">
        <f t="shared" si="2"/>
        <v>1</v>
      </c>
      <c r="K7" s="284">
        <f t="shared" si="2"/>
        <v>0</v>
      </c>
      <c r="L7" s="284">
        <f t="shared" si="2"/>
        <v>0</v>
      </c>
      <c r="M7" s="284">
        <f t="shared" si="2"/>
        <v>0</v>
      </c>
      <c r="N7" s="284">
        <f t="shared" si="2"/>
        <v>0</v>
      </c>
      <c r="O7" s="284">
        <f t="shared" si="2"/>
        <v>0</v>
      </c>
      <c r="P7" s="284">
        <f t="shared" si="2"/>
        <v>33</v>
      </c>
      <c r="Q7" s="284">
        <f t="shared" si="2"/>
        <v>0</v>
      </c>
      <c r="R7" s="284">
        <f t="shared" si="2"/>
        <v>10</v>
      </c>
      <c r="S7" s="284">
        <f t="shared" si="2"/>
        <v>10</v>
      </c>
    </row>
    <row r="8" spans="1:19" s="279" customFormat="1" ht="16.5" customHeight="1">
      <c r="A8" s="285"/>
      <c r="B8" s="288"/>
      <c r="C8" s="289" t="s">
        <v>112</v>
      </c>
      <c r="D8" s="288">
        <v>3</v>
      </c>
      <c r="E8" s="281">
        <v>0</v>
      </c>
      <c r="F8" s="284">
        <f t="shared" si="0"/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</row>
    <row r="9" spans="1:19" s="279" customFormat="1" ht="46.5" customHeight="1">
      <c r="A9" s="285" t="s">
        <v>67</v>
      </c>
      <c r="B9" s="288"/>
      <c r="C9" s="290" t="s">
        <v>113</v>
      </c>
      <c r="D9" s="286">
        <v>4</v>
      </c>
      <c r="E9" s="281">
        <v>67</v>
      </c>
      <c r="F9" s="284">
        <f t="shared" si="0"/>
        <v>45</v>
      </c>
      <c r="G9" s="269">
        <v>18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27</v>
      </c>
      <c r="Q9" s="284">
        <v>0</v>
      </c>
      <c r="R9" s="284">
        <v>9</v>
      </c>
      <c r="S9" s="284">
        <v>9</v>
      </c>
    </row>
    <row r="10" spans="1:19" s="279" customFormat="1" ht="15.75" customHeight="1">
      <c r="A10" s="285"/>
      <c r="B10" s="289"/>
      <c r="C10" s="290" t="s">
        <v>114</v>
      </c>
      <c r="D10" s="286">
        <v>5</v>
      </c>
      <c r="E10" s="281">
        <v>10</v>
      </c>
      <c r="F10" s="284">
        <f t="shared" si="0"/>
        <v>8</v>
      </c>
      <c r="G10" s="269">
        <v>7</v>
      </c>
      <c r="H10" s="269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1</v>
      </c>
      <c r="Q10" s="284">
        <v>0</v>
      </c>
      <c r="R10" s="284">
        <v>3</v>
      </c>
      <c r="S10" s="284">
        <v>3</v>
      </c>
    </row>
    <row r="11" spans="1:19" s="279" customFormat="1" ht="15.75" customHeight="1">
      <c r="A11" s="285"/>
      <c r="B11" s="288" t="s">
        <v>71</v>
      </c>
      <c r="C11" s="289" t="s">
        <v>115</v>
      </c>
      <c r="D11" s="286">
        <v>6</v>
      </c>
      <c r="E11" s="281">
        <v>0</v>
      </c>
      <c r="F11" s="284">
        <f t="shared" si="0"/>
        <v>0</v>
      </c>
      <c r="G11" s="269">
        <v>0</v>
      </c>
      <c r="H11" s="269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</row>
    <row r="12" spans="1:19" s="279" customFormat="1" ht="15.75" customHeight="1">
      <c r="A12" s="285" t="s">
        <v>97</v>
      </c>
      <c r="B12" s="288"/>
      <c r="C12" s="290" t="s">
        <v>116</v>
      </c>
      <c r="D12" s="286">
        <v>7</v>
      </c>
      <c r="E12" s="281">
        <v>0</v>
      </c>
      <c r="F12" s="284">
        <f t="shared" si="0"/>
        <v>0</v>
      </c>
      <c r="G12" s="269">
        <v>0</v>
      </c>
      <c r="H12" s="269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</row>
    <row r="13" spans="1:19" s="279" customFormat="1" ht="30" customHeight="1">
      <c r="A13" s="285" t="s">
        <v>98</v>
      </c>
      <c r="B13" s="288"/>
      <c r="C13" s="290" t="s">
        <v>117</v>
      </c>
      <c r="D13" s="286">
        <v>8</v>
      </c>
      <c r="E13" s="281">
        <v>0</v>
      </c>
      <c r="F13" s="284">
        <f t="shared" si="0"/>
        <v>0</v>
      </c>
      <c r="G13" s="269">
        <v>0</v>
      </c>
      <c r="H13" s="269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</row>
    <row r="14" spans="1:19" s="279" customFormat="1" ht="27.75" customHeight="1">
      <c r="A14" s="285" t="s">
        <v>99</v>
      </c>
      <c r="B14" s="288" t="s">
        <v>106</v>
      </c>
      <c r="C14" s="290" t="s">
        <v>118</v>
      </c>
      <c r="D14" s="286">
        <v>9</v>
      </c>
      <c r="E14" s="281">
        <v>0</v>
      </c>
      <c r="F14" s="284">
        <f t="shared" si="0"/>
        <v>0</v>
      </c>
      <c r="G14" s="269">
        <v>0</v>
      </c>
      <c r="H14" s="269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</row>
    <row r="15" spans="1:19" s="279" customFormat="1" ht="30" customHeight="1">
      <c r="A15" s="289"/>
      <c r="B15" s="288" t="s">
        <v>101</v>
      </c>
      <c r="C15" s="290" t="s">
        <v>119</v>
      </c>
      <c r="D15" s="286">
        <v>10</v>
      </c>
      <c r="E15" s="281">
        <v>0</v>
      </c>
      <c r="F15" s="284">
        <f t="shared" si="0"/>
        <v>0</v>
      </c>
      <c r="G15" s="269">
        <v>0</v>
      </c>
      <c r="H15" s="269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</row>
    <row r="16" spans="1:19" s="279" customFormat="1" ht="36" customHeight="1">
      <c r="A16" s="285" t="s">
        <v>100</v>
      </c>
      <c r="B16" s="288" t="s">
        <v>107</v>
      </c>
      <c r="C16" s="290" t="s">
        <v>120</v>
      </c>
      <c r="D16" s="286">
        <v>11</v>
      </c>
      <c r="E16" s="281">
        <v>4</v>
      </c>
      <c r="F16" s="284">
        <f t="shared" si="0"/>
        <v>2</v>
      </c>
      <c r="G16" s="269">
        <v>0</v>
      </c>
      <c r="H16" s="269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2</v>
      </c>
      <c r="Q16" s="284">
        <v>0</v>
      </c>
      <c r="R16" s="284">
        <v>0</v>
      </c>
      <c r="S16" s="284">
        <v>0</v>
      </c>
    </row>
    <row r="17" spans="1:19" s="279" customFormat="1" ht="30" customHeight="1">
      <c r="A17" s="285" t="s">
        <v>101</v>
      </c>
      <c r="B17" s="288"/>
      <c r="C17" s="290" t="s">
        <v>121</v>
      </c>
      <c r="D17" s="286">
        <v>12</v>
      </c>
      <c r="E17" s="281">
        <v>4</v>
      </c>
      <c r="F17" s="284">
        <f t="shared" si="0"/>
        <v>3</v>
      </c>
      <c r="G17" s="269">
        <v>0</v>
      </c>
      <c r="H17" s="269">
        <v>0</v>
      </c>
      <c r="I17" s="284">
        <v>0</v>
      </c>
      <c r="J17" s="284">
        <v>1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2</v>
      </c>
      <c r="Q17" s="284">
        <v>0</v>
      </c>
      <c r="R17" s="284">
        <v>0</v>
      </c>
      <c r="S17" s="284">
        <v>0</v>
      </c>
    </row>
    <row r="18" spans="1:19" s="279" customFormat="1" ht="30" customHeight="1">
      <c r="A18" s="285" t="s">
        <v>102</v>
      </c>
      <c r="B18" s="288"/>
      <c r="C18" s="291" t="s">
        <v>122</v>
      </c>
      <c r="D18" s="286">
        <v>13</v>
      </c>
      <c r="E18" s="281">
        <v>5</v>
      </c>
      <c r="F18" s="284">
        <f t="shared" si="0"/>
        <v>2</v>
      </c>
      <c r="G18" s="269">
        <v>0</v>
      </c>
      <c r="H18" s="269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2</v>
      </c>
      <c r="Q18" s="284">
        <v>0</v>
      </c>
      <c r="R18" s="284">
        <v>1</v>
      </c>
      <c r="S18" s="284">
        <v>1</v>
      </c>
    </row>
    <row r="19" spans="1:19" s="279" customFormat="1" ht="30" customHeight="1">
      <c r="A19" s="285" t="s">
        <v>103</v>
      </c>
      <c r="B19" s="458" t="s">
        <v>108</v>
      </c>
      <c r="C19" s="458"/>
      <c r="D19" s="286">
        <v>14</v>
      </c>
      <c r="E19" s="281">
        <v>0</v>
      </c>
      <c r="F19" s="284">
        <f t="shared" si="0"/>
        <v>0</v>
      </c>
      <c r="G19" s="269">
        <v>0</v>
      </c>
      <c r="H19" s="269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</row>
    <row r="20" spans="1:19" s="279" customFormat="1" ht="24.75" customHeight="1">
      <c r="A20" s="285" t="s">
        <v>104</v>
      </c>
      <c r="B20" s="456" t="s">
        <v>109</v>
      </c>
      <c r="C20" s="456"/>
      <c r="D20" s="286">
        <v>15</v>
      </c>
      <c r="E20" s="281">
        <v>34</v>
      </c>
      <c r="F20" s="284">
        <f t="shared" si="0"/>
        <v>24</v>
      </c>
      <c r="G20" s="269">
        <v>0</v>
      </c>
      <c r="H20" s="269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24</v>
      </c>
      <c r="Q20" s="284">
        <v>1</v>
      </c>
      <c r="R20" s="284">
        <v>6</v>
      </c>
      <c r="S20" s="284">
        <v>6</v>
      </c>
    </row>
    <row r="21" spans="1:19" s="279" customFormat="1" ht="24.75" customHeight="1">
      <c r="A21" s="289"/>
      <c r="B21" s="458" t="s">
        <v>110</v>
      </c>
      <c r="C21" s="458"/>
      <c r="D21" s="286">
        <v>16</v>
      </c>
      <c r="E21" s="281">
        <v>24</v>
      </c>
      <c r="F21" s="284">
        <f t="shared" si="0"/>
        <v>14</v>
      </c>
      <c r="G21" s="269">
        <v>0</v>
      </c>
      <c r="H21" s="269">
        <v>0</v>
      </c>
      <c r="I21" s="284">
        <v>0</v>
      </c>
      <c r="J21" s="284">
        <v>0</v>
      </c>
      <c r="K21" s="284">
        <v>0</v>
      </c>
      <c r="L21" s="284">
        <v>1</v>
      </c>
      <c r="M21" s="284">
        <v>0</v>
      </c>
      <c r="N21" s="284">
        <v>0</v>
      </c>
      <c r="O21" s="284">
        <v>0</v>
      </c>
      <c r="P21" s="284">
        <v>13</v>
      </c>
      <c r="Q21" s="284">
        <v>4</v>
      </c>
      <c r="R21" s="284">
        <v>5</v>
      </c>
      <c r="S21" s="284">
        <v>5</v>
      </c>
    </row>
    <row r="22" spans="1:19" s="279" customFormat="1" ht="48" customHeight="1">
      <c r="A22" s="276"/>
      <c r="B22" s="456" t="s">
        <v>111</v>
      </c>
      <c r="C22" s="456"/>
      <c r="D22" s="282">
        <v>17</v>
      </c>
      <c r="E22" s="281">
        <v>2</v>
      </c>
      <c r="F22" s="284">
        <f t="shared" si="0"/>
        <v>1</v>
      </c>
      <c r="G22" s="269">
        <v>0</v>
      </c>
      <c r="H22" s="269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1</v>
      </c>
      <c r="Q22" s="284">
        <v>0</v>
      </c>
      <c r="R22" s="284">
        <v>0</v>
      </c>
      <c r="S22" s="284">
        <v>0</v>
      </c>
    </row>
    <row r="23" spans="1:19" ht="12.75" customHeight="1">
      <c r="A23" s="20"/>
      <c r="B23" s="20"/>
      <c r="C23" s="23"/>
      <c r="D23" s="26"/>
      <c r="E23" s="26"/>
      <c r="F23" s="26"/>
      <c r="G23" s="26"/>
      <c r="H23" s="26"/>
      <c r="I23" s="26"/>
      <c r="J23" s="26"/>
      <c r="K23" s="26"/>
      <c r="L23" s="29"/>
      <c r="M23" s="455"/>
      <c r="N23" s="455"/>
      <c r="O23" s="455"/>
      <c r="P23" s="455"/>
      <c r="Q23" s="455"/>
      <c r="R23" s="455"/>
      <c r="S23" s="30"/>
    </row>
  </sheetData>
  <sheetProtection/>
  <mergeCells count="11">
    <mergeCell ref="A2:C3"/>
    <mergeCell ref="F2:F3"/>
    <mergeCell ref="R2:R3"/>
    <mergeCell ref="M23:R23"/>
    <mergeCell ref="B7:C7"/>
    <mergeCell ref="A6:C6"/>
    <mergeCell ref="B22:C22"/>
    <mergeCell ref="B21:C21"/>
    <mergeCell ref="B19:C19"/>
    <mergeCell ref="B20:C20"/>
    <mergeCell ref="D2:D3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16">
      <selection activeCell="A4" sqref="A4"/>
    </sheetView>
  </sheetViews>
  <sheetFormatPr defaultColWidth="9.140625" defaultRowHeight="15.75"/>
  <cols>
    <col min="1" max="1" width="25.421875" style="0" customWidth="1"/>
    <col min="2" max="2" width="2.7109375" style="0" customWidth="1"/>
    <col min="3" max="3" width="0.13671875" style="0" hidden="1" customWidth="1"/>
    <col min="4" max="4" width="15.28125" style="0" customWidth="1"/>
    <col min="5" max="5" width="12.140625" style="0" customWidth="1"/>
    <col min="6" max="6" width="14.7109375" style="0" customWidth="1"/>
    <col min="7" max="7" width="15.421875" style="0" customWidth="1"/>
    <col min="8" max="8" width="15.28125" style="0" customWidth="1"/>
    <col min="9" max="9" width="13.00390625" style="0" customWidth="1"/>
    <col min="11" max="11" width="16.00390625" style="0" customWidth="1"/>
    <col min="12" max="12" width="11.140625" style="0" customWidth="1"/>
    <col min="13" max="13" width="12.140625" style="0" customWidth="1"/>
    <col min="14" max="14" width="14.140625" style="0" customWidth="1"/>
    <col min="15" max="15" width="11.140625" style="0" customWidth="1"/>
    <col min="16" max="255" width="10.28125" style="0" customWidth="1"/>
  </cols>
  <sheetData>
    <row r="1" spans="1:15" ht="21" customHeight="1">
      <c r="A1" s="459" t="s">
        <v>137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ht="49.5" customHeight="1">
      <c r="A2" s="31"/>
    </row>
    <row r="3" spans="1:15" ht="21" customHeight="1">
      <c r="A3" s="459" t="s">
        <v>138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21" customHeight="1">
      <c r="A4" s="3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ht="15.75" customHeight="1">
      <c r="A5" s="466"/>
      <c r="B5" s="469" t="s">
        <v>147</v>
      </c>
      <c r="C5" s="463"/>
      <c r="D5" s="470" t="s">
        <v>150</v>
      </c>
      <c r="E5" s="460" t="s">
        <v>151</v>
      </c>
      <c r="F5" s="461"/>
      <c r="G5" s="461"/>
      <c r="H5" s="461"/>
      <c r="I5" s="461"/>
      <c r="J5" s="462"/>
      <c r="K5" s="470" t="s">
        <v>159</v>
      </c>
      <c r="L5" s="48" t="s">
        <v>31</v>
      </c>
      <c r="M5" s="470" t="s">
        <v>161</v>
      </c>
      <c r="N5" s="470" t="s">
        <v>162</v>
      </c>
      <c r="O5" s="48" t="s">
        <v>31</v>
      </c>
      <c r="P5" s="10"/>
    </row>
    <row r="6" spans="1:16" ht="15.75" customHeight="1">
      <c r="A6" s="467"/>
      <c r="B6" s="469"/>
      <c r="C6" s="464"/>
      <c r="D6" s="470"/>
      <c r="E6" s="470" t="s">
        <v>152</v>
      </c>
      <c r="F6" s="460" t="s">
        <v>153</v>
      </c>
      <c r="G6" s="461"/>
      <c r="H6" s="461"/>
      <c r="I6" s="461"/>
      <c r="J6" s="462"/>
      <c r="K6" s="471"/>
      <c r="L6" s="471" t="s">
        <v>160</v>
      </c>
      <c r="M6" s="471"/>
      <c r="N6" s="471"/>
      <c r="O6" s="471" t="s">
        <v>163</v>
      </c>
      <c r="P6" s="10"/>
    </row>
    <row r="7" spans="1:16" ht="88.5" customHeight="1">
      <c r="A7" s="468"/>
      <c r="B7" s="469"/>
      <c r="C7" s="465"/>
      <c r="D7" s="470"/>
      <c r="E7" s="470"/>
      <c r="F7" s="34" t="s">
        <v>154</v>
      </c>
      <c r="G7" s="34" t="s">
        <v>155</v>
      </c>
      <c r="H7" s="34" t="s">
        <v>156</v>
      </c>
      <c r="I7" s="34" t="s">
        <v>157</v>
      </c>
      <c r="J7" s="34" t="s">
        <v>158</v>
      </c>
      <c r="K7" s="471"/>
      <c r="L7" s="471"/>
      <c r="M7" s="471"/>
      <c r="N7" s="471"/>
      <c r="O7" s="471"/>
      <c r="P7" s="10"/>
    </row>
    <row r="8" spans="1:16" ht="15" customHeight="1">
      <c r="A8" s="34" t="s">
        <v>16</v>
      </c>
      <c r="B8" s="40" t="s">
        <v>25</v>
      </c>
      <c r="C8" s="40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10"/>
    </row>
    <row r="9" spans="1:16" ht="15.75" hidden="1">
      <c r="A9" s="34"/>
      <c r="B9" s="40"/>
      <c r="C9" s="40"/>
      <c r="D9" s="41"/>
      <c r="E9" s="46">
        <v>903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363</v>
      </c>
      <c r="L9" s="46">
        <v>87</v>
      </c>
      <c r="M9" s="46">
        <v>0</v>
      </c>
      <c r="N9" s="46">
        <v>1</v>
      </c>
      <c r="O9" s="46">
        <v>0</v>
      </c>
      <c r="P9" s="10"/>
    </row>
    <row r="10" spans="1:16" ht="15" customHeight="1">
      <c r="A10" s="33" t="s">
        <v>139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"/>
    </row>
    <row r="11" spans="1:16" ht="15" customHeight="1">
      <c r="A11" s="33" t="s">
        <v>140</v>
      </c>
      <c r="B11" s="41">
        <v>1</v>
      </c>
      <c r="C11" s="46">
        <v>0</v>
      </c>
      <c r="D11" s="41">
        <f aca="true" t="shared" si="0" ref="D11:D16">SUM(E11:J11)</f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10"/>
    </row>
    <row r="12" spans="1:16" ht="30" customHeight="1">
      <c r="A12" s="35" t="s">
        <v>141</v>
      </c>
      <c r="B12" s="42">
        <v>2</v>
      </c>
      <c r="C12" s="46">
        <v>0</v>
      </c>
      <c r="D12" s="41">
        <f t="shared" si="0"/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10"/>
    </row>
    <row r="13" spans="1:16" ht="30" customHeight="1">
      <c r="A13" s="35" t="s">
        <v>142</v>
      </c>
      <c r="B13" s="42">
        <v>3</v>
      </c>
      <c r="C13" s="46">
        <v>0</v>
      </c>
      <c r="D13" s="41">
        <f t="shared" si="0"/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10"/>
    </row>
    <row r="14" spans="1:16" ht="15" customHeight="1">
      <c r="A14" s="33" t="s">
        <v>143</v>
      </c>
      <c r="B14" s="41">
        <v>4</v>
      </c>
      <c r="C14" s="46">
        <v>0</v>
      </c>
      <c r="D14" s="41">
        <f t="shared" si="0"/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10"/>
    </row>
    <row r="15" spans="1:16" ht="15" customHeight="1">
      <c r="A15" s="33" t="s">
        <v>144</v>
      </c>
      <c r="B15" s="41">
        <v>5</v>
      </c>
      <c r="C15" s="46">
        <v>0</v>
      </c>
      <c r="D15" s="41">
        <f t="shared" si="0"/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10"/>
    </row>
    <row r="16" spans="1:16" ht="15.75">
      <c r="A16" s="33" t="s">
        <v>145</v>
      </c>
      <c r="B16" s="41">
        <v>6</v>
      </c>
      <c r="C16" s="46">
        <v>0</v>
      </c>
      <c r="D16" s="41">
        <f t="shared" si="0"/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10"/>
    </row>
    <row r="17" spans="1:16" ht="20.25" customHeight="1">
      <c r="A17" s="36" t="s">
        <v>23</v>
      </c>
      <c r="B17" s="41">
        <v>7</v>
      </c>
      <c r="C17" s="41"/>
      <c r="D17" s="41">
        <f aca="true" t="shared" si="1" ref="D17:O17">SUM(D11:D16)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0</v>
      </c>
      <c r="O17" s="41">
        <f t="shared" si="1"/>
        <v>0</v>
      </c>
      <c r="P17" s="10"/>
    </row>
    <row r="18" spans="1:15" ht="20.25" customHeight="1">
      <c r="A18" s="37"/>
      <c r="B18" s="43"/>
      <c r="C18" s="43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3" ht="20.25" customHeight="1">
      <c r="A19" s="38" t="s">
        <v>146</v>
      </c>
      <c r="B19" s="44" t="s">
        <v>148</v>
      </c>
      <c r="C19" s="44"/>
      <c r="D19" s="44"/>
      <c r="E19" s="44"/>
      <c r="F19" s="44"/>
      <c r="G19" s="44"/>
      <c r="H19" s="49"/>
      <c r="I19" s="45"/>
      <c r="J19" s="140"/>
      <c r="K19" s="45"/>
      <c r="L19" s="45"/>
      <c r="M19" s="51"/>
    </row>
    <row r="20" spans="2:13" ht="20.25" customHeight="1">
      <c r="B20" s="44" t="s">
        <v>149</v>
      </c>
      <c r="C20" s="44"/>
      <c r="D20" s="44"/>
      <c r="E20" s="44"/>
      <c r="F20" s="44"/>
      <c r="G20" s="44"/>
      <c r="H20" s="49"/>
      <c r="J20" s="182"/>
      <c r="M20" s="45"/>
    </row>
    <row r="21" spans="2:10" ht="15" customHeight="1">
      <c r="B21" s="45"/>
      <c r="C21" s="45"/>
      <c r="J21" s="18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4">
    <mergeCell ref="D5:D7"/>
    <mergeCell ref="E6:E7"/>
    <mergeCell ref="K5:K7"/>
    <mergeCell ref="M5:M7"/>
    <mergeCell ref="A1:O1"/>
    <mergeCell ref="A3:O3"/>
    <mergeCell ref="E5:J5"/>
    <mergeCell ref="F6:J6"/>
    <mergeCell ref="C5:C7"/>
    <mergeCell ref="A5:A7"/>
    <mergeCell ref="B5:B7"/>
    <mergeCell ref="N5:N7"/>
    <mergeCell ref="L6:L7"/>
    <mergeCell ref="O6:O7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showGridLines="0" zoomScalePageLayoutView="0" workbookViewId="0" topLeftCell="A10">
      <selection activeCell="A13" sqref="A13"/>
    </sheetView>
  </sheetViews>
  <sheetFormatPr defaultColWidth="9.140625" defaultRowHeight="15.75"/>
  <cols>
    <col min="1" max="1" width="39.421875" style="0" customWidth="1"/>
    <col min="2" max="2" width="6.421875" style="0" customWidth="1"/>
    <col min="3" max="3" width="23.57421875" style="0" customWidth="1"/>
    <col min="4" max="255" width="10.28125" style="0" customWidth="1"/>
  </cols>
  <sheetData>
    <row r="2" ht="15.75" customHeight="1">
      <c r="B2" s="58" t="s">
        <v>169</v>
      </c>
    </row>
    <row r="7" spans="1:4" ht="15.75">
      <c r="A7" s="52" t="s">
        <v>164</v>
      </c>
      <c r="B7" s="59"/>
      <c r="C7" s="59"/>
      <c r="D7" s="63"/>
    </row>
    <row r="8" spans="1:4" ht="15.75">
      <c r="A8" s="472" t="s">
        <v>165</v>
      </c>
      <c r="B8" s="472"/>
      <c r="C8" s="472"/>
      <c r="D8" s="53"/>
    </row>
    <row r="9" spans="1:3" ht="15.75">
      <c r="A9" s="54"/>
      <c r="B9" s="39"/>
      <c r="C9" s="39"/>
    </row>
    <row r="10" spans="1:4" ht="48" customHeight="1">
      <c r="A10" s="55"/>
      <c r="B10" s="60" t="s">
        <v>170</v>
      </c>
      <c r="C10" s="56" t="s">
        <v>171</v>
      </c>
      <c r="D10" s="10"/>
    </row>
    <row r="11" spans="1:4" ht="18.75" customHeight="1">
      <c r="A11" s="56" t="s">
        <v>16</v>
      </c>
      <c r="B11" s="56" t="s">
        <v>25</v>
      </c>
      <c r="C11" s="56">
        <v>1</v>
      </c>
      <c r="D11" s="10"/>
    </row>
    <row r="12" spans="1:4" ht="39" customHeight="1">
      <c r="A12" s="57" t="s">
        <v>166</v>
      </c>
      <c r="B12" s="61">
        <v>1</v>
      </c>
      <c r="C12" s="62">
        <v>0</v>
      </c>
      <c r="D12" s="10"/>
    </row>
    <row r="13" spans="1:4" ht="39.75" customHeight="1">
      <c r="A13" s="57" t="s">
        <v>167</v>
      </c>
      <c r="B13" s="61">
        <v>2</v>
      </c>
      <c r="C13" s="62">
        <v>0</v>
      </c>
      <c r="D13" s="10"/>
    </row>
    <row r="14" spans="1:4" ht="48" customHeight="1">
      <c r="A14" s="57" t="s">
        <v>168</v>
      </c>
      <c r="B14" s="61">
        <v>3</v>
      </c>
      <c r="C14" s="62">
        <v>0</v>
      </c>
      <c r="D14" s="10"/>
    </row>
    <row r="15" spans="1:3" ht="33" customHeight="1">
      <c r="A15" s="12"/>
      <c r="B15" s="12"/>
      <c r="C15" s="12"/>
    </row>
  </sheetData>
  <sheetProtection/>
  <mergeCells count="1">
    <mergeCell ref="A8:C8"/>
  </mergeCells>
  <printOptions/>
  <pageMargins left="0.4330708661417323" right="0" top="1.1811023622047245" bottom="0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PageLayoutView="0" workbookViewId="0" topLeftCell="A17">
      <selection activeCell="N13" sqref="N13"/>
    </sheetView>
  </sheetViews>
  <sheetFormatPr defaultColWidth="9.140625" defaultRowHeight="15.75"/>
  <cols>
    <col min="1" max="2" width="3.7109375" style="0" customWidth="1"/>
    <col min="3" max="3" width="26.00390625" style="0" customWidth="1"/>
    <col min="4" max="4" width="3.00390625" style="0" customWidth="1"/>
    <col min="5" max="5" width="12.57421875" style="0" hidden="1" customWidth="1"/>
    <col min="6" max="6" width="15.00390625" style="0" customWidth="1"/>
    <col min="7" max="7" width="10.140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3.7109375" style="0" customWidth="1"/>
    <col min="12" max="12" width="12.8515625" style="0" customWidth="1"/>
    <col min="13" max="13" width="7.8515625" style="0" customWidth="1"/>
    <col min="14" max="14" width="12.7109375" style="0" customWidth="1"/>
    <col min="15" max="15" width="17.57421875" style="0" customWidth="1"/>
    <col min="16" max="16" width="15.28125" style="0" customWidth="1"/>
    <col min="17" max="17" width="13.7109375" style="0" customWidth="1"/>
    <col min="18" max="255" width="10.28125" style="0" customWidth="1"/>
  </cols>
  <sheetData>
    <row r="1" spans="1:17" ht="21" customHeight="1">
      <c r="A1" s="473" t="s">
        <v>172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</row>
    <row r="2" spans="1:17" ht="21" customHeight="1">
      <c r="A2" s="473" t="s">
        <v>173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2:3" ht="49.5" customHeight="1">
      <c r="B3" s="74"/>
      <c r="C3" s="31"/>
    </row>
    <row r="4" spans="1:17" ht="21" customHeight="1">
      <c r="A4" s="473" t="s">
        <v>138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17" ht="12.75" customHeight="1">
      <c r="A5" s="39"/>
      <c r="B5" s="32"/>
      <c r="C5" s="32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8" ht="16.5" customHeight="1">
      <c r="A6" s="64"/>
      <c r="B6" s="75"/>
      <c r="C6" s="78"/>
      <c r="D6" s="474" t="s">
        <v>147</v>
      </c>
      <c r="E6" s="85"/>
      <c r="F6" s="479" t="s">
        <v>150</v>
      </c>
      <c r="G6" s="460" t="s">
        <v>193</v>
      </c>
      <c r="H6" s="461"/>
      <c r="I6" s="461"/>
      <c r="J6" s="461"/>
      <c r="K6" s="461"/>
      <c r="L6" s="461"/>
      <c r="M6" s="462"/>
      <c r="N6" s="479" t="s">
        <v>198</v>
      </c>
      <c r="O6" s="97" t="s">
        <v>199</v>
      </c>
      <c r="P6" s="479" t="s">
        <v>201</v>
      </c>
      <c r="Q6" s="34" t="s">
        <v>31</v>
      </c>
      <c r="R6" s="10"/>
    </row>
    <row r="7" spans="1:18" ht="16.5" customHeight="1">
      <c r="A7" s="65"/>
      <c r="B7" s="45"/>
      <c r="C7" s="79"/>
      <c r="D7" s="475"/>
      <c r="E7" s="86"/>
      <c r="F7" s="480"/>
      <c r="G7" s="479" t="s">
        <v>152</v>
      </c>
      <c r="H7" s="460" t="s">
        <v>153</v>
      </c>
      <c r="I7" s="461"/>
      <c r="J7" s="461"/>
      <c r="K7" s="461"/>
      <c r="L7" s="461"/>
      <c r="M7" s="462"/>
      <c r="N7" s="480"/>
      <c r="O7" s="477" t="s">
        <v>200</v>
      </c>
      <c r="P7" s="480"/>
      <c r="Q7" s="477" t="s">
        <v>202</v>
      </c>
      <c r="R7" s="10"/>
    </row>
    <row r="8" spans="1:18" ht="111" customHeight="1">
      <c r="A8" s="66"/>
      <c r="B8" s="76"/>
      <c r="C8" s="80"/>
      <c r="D8" s="476"/>
      <c r="E8" s="87"/>
      <c r="F8" s="478"/>
      <c r="G8" s="481"/>
      <c r="H8" s="34" t="s">
        <v>194</v>
      </c>
      <c r="I8" s="34" t="s">
        <v>156</v>
      </c>
      <c r="J8" s="34" t="s">
        <v>195</v>
      </c>
      <c r="K8" s="34" t="s">
        <v>196</v>
      </c>
      <c r="L8" s="34" t="s">
        <v>197</v>
      </c>
      <c r="M8" s="34" t="s">
        <v>158</v>
      </c>
      <c r="N8" s="478"/>
      <c r="O8" s="478"/>
      <c r="P8" s="478"/>
      <c r="Q8" s="478"/>
      <c r="R8" s="10"/>
    </row>
    <row r="9" spans="1:18" ht="12.75" customHeight="1">
      <c r="A9" s="484" t="s">
        <v>16</v>
      </c>
      <c r="B9" s="485"/>
      <c r="C9" s="486"/>
      <c r="D9" s="41" t="s">
        <v>25</v>
      </c>
      <c r="E9" s="41"/>
      <c r="F9" s="41">
        <v>1</v>
      </c>
      <c r="G9" s="41">
        <v>2</v>
      </c>
      <c r="H9" s="41">
        <v>3</v>
      </c>
      <c r="I9" s="41">
        <v>4</v>
      </c>
      <c r="J9" s="41">
        <v>5</v>
      </c>
      <c r="K9" s="41">
        <v>6</v>
      </c>
      <c r="L9" s="41">
        <v>7</v>
      </c>
      <c r="M9" s="41">
        <v>8</v>
      </c>
      <c r="N9" s="41">
        <v>9</v>
      </c>
      <c r="O9" s="41">
        <v>10</v>
      </c>
      <c r="P9" s="41">
        <v>11</v>
      </c>
      <c r="Q9" s="41">
        <v>12</v>
      </c>
      <c r="R9" s="10"/>
    </row>
    <row r="10" spans="1:18" ht="0.75" customHeight="1" hidden="1">
      <c r="A10" s="67"/>
      <c r="B10" s="50"/>
      <c r="C10" s="81"/>
      <c r="D10" s="41"/>
      <c r="E10" s="41"/>
      <c r="F10" s="46"/>
      <c r="G10" s="46">
        <v>903</v>
      </c>
      <c r="H10" s="46">
        <v>0</v>
      </c>
      <c r="I10" s="46">
        <v>6</v>
      </c>
      <c r="J10" s="46">
        <v>470</v>
      </c>
      <c r="K10" s="46">
        <v>1</v>
      </c>
      <c r="L10" s="46">
        <v>7</v>
      </c>
      <c r="M10" s="46">
        <v>71</v>
      </c>
      <c r="N10" s="46">
        <v>363</v>
      </c>
      <c r="O10" s="46">
        <v>82</v>
      </c>
      <c r="P10" s="46">
        <v>1</v>
      </c>
      <c r="Q10" s="46">
        <v>0</v>
      </c>
      <c r="R10" s="10"/>
    </row>
    <row r="11" spans="1:18" ht="26.25" customHeight="1">
      <c r="A11" s="487" t="s">
        <v>23</v>
      </c>
      <c r="B11" s="488"/>
      <c r="C11" s="489"/>
      <c r="D11" s="41">
        <v>1</v>
      </c>
      <c r="E11" s="22"/>
      <c r="F11" s="93">
        <f aca="true" t="shared" si="0" ref="F11:Q11">SUM(F12:F19)</f>
        <v>612</v>
      </c>
      <c r="G11" s="93">
        <f t="shared" si="0"/>
        <v>40</v>
      </c>
      <c r="H11" s="93">
        <f t="shared" si="0"/>
        <v>3</v>
      </c>
      <c r="I11" s="93">
        <f t="shared" si="0"/>
        <v>6</v>
      </c>
      <c r="J11" s="93">
        <f t="shared" si="0"/>
        <v>487</v>
      </c>
      <c r="K11" s="93">
        <f t="shared" si="0"/>
        <v>0</v>
      </c>
      <c r="L11" s="93">
        <f t="shared" si="0"/>
        <v>7</v>
      </c>
      <c r="M11" s="93">
        <f t="shared" si="0"/>
        <v>69</v>
      </c>
      <c r="N11" s="93">
        <f t="shared" si="0"/>
        <v>382</v>
      </c>
      <c r="O11" s="93">
        <f t="shared" si="0"/>
        <v>6</v>
      </c>
      <c r="P11" s="93">
        <f t="shared" si="0"/>
        <v>0</v>
      </c>
      <c r="Q11" s="93">
        <f t="shared" si="0"/>
        <v>0</v>
      </c>
      <c r="R11" s="10"/>
    </row>
    <row r="12" spans="1:18" ht="32.25" customHeight="1">
      <c r="A12" s="68" t="s">
        <v>174</v>
      </c>
      <c r="B12" s="479" t="s">
        <v>182</v>
      </c>
      <c r="C12" s="35" t="s">
        <v>185</v>
      </c>
      <c r="D12" s="42">
        <v>2</v>
      </c>
      <c r="E12" s="46">
        <v>164</v>
      </c>
      <c r="F12" s="93">
        <f aca="true" t="shared" si="1" ref="F12:F20">SUM(G12:J12,L12:M12)</f>
        <v>409</v>
      </c>
      <c r="G12" s="93">
        <v>31</v>
      </c>
      <c r="H12" s="93">
        <v>3</v>
      </c>
      <c r="I12" s="93">
        <v>6</v>
      </c>
      <c r="J12" s="93">
        <v>303</v>
      </c>
      <c r="K12" s="93">
        <v>0</v>
      </c>
      <c r="L12" s="93">
        <v>5</v>
      </c>
      <c r="M12" s="93">
        <v>61</v>
      </c>
      <c r="N12" s="93">
        <v>339</v>
      </c>
      <c r="O12" s="93">
        <v>5</v>
      </c>
      <c r="P12" s="93">
        <v>0</v>
      </c>
      <c r="Q12" s="93">
        <v>0</v>
      </c>
      <c r="R12" s="10"/>
    </row>
    <row r="13" spans="1:18" ht="34.5" customHeight="1">
      <c r="A13" s="69" t="s">
        <v>175</v>
      </c>
      <c r="B13" s="494"/>
      <c r="C13" s="35" t="s">
        <v>186</v>
      </c>
      <c r="D13" s="42">
        <v>3</v>
      </c>
      <c r="E13" s="91">
        <v>5</v>
      </c>
      <c r="F13" s="93">
        <f t="shared" si="1"/>
        <v>28</v>
      </c>
      <c r="G13" s="93">
        <v>3</v>
      </c>
      <c r="H13" s="93">
        <v>0</v>
      </c>
      <c r="I13" s="93">
        <v>0</v>
      </c>
      <c r="J13" s="93">
        <v>16</v>
      </c>
      <c r="K13" s="93">
        <v>0</v>
      </c>
      <c r="L13" s="93">
        <v>1</v>
      </c>
      <c r="M13" s="93">
        <v>8</v>
      </c>
      <c r="N13" s="93">
        <v>22</v>
      </c>
      <c r="O13" s="93">
        <v>0</v>
      </c>
      <c r="P13" s="93">
        <v>0</v>
      </c>
      <c r="Q13" s="93">
        <v>0</v>
      </c>
      <c r="R13" s="10"/>
    </row>
    <row r="14" spans="1:18" ht="31.5" customHeight="1">
      <c r="A14" s="69" t="s">
        <v>176</v>
      </c>
      <c r="B14" s="494"/>
      <c r="C14" s="35" t="s">
        <v>142</v>
      </c>
      <c r="D14" s="42">
        <v>4</v>
      </c>
      <c r="E14" s="91">
        <v>106</v>
      </c>
      <c r="F14" s="93">
        <f t="shared" si="1"/>
        <v>168</v>
      </c>
      <c r="G14" s="93">
        <v>3</v>
      </c>
      <c r="H14" s="93">
        <v>0</v>
      </c>
      <c r="I14" s="93">
        <v>0</v>
      </c>
      <c r="J14" s="93">
        <v>164</v>
      </c>
      <c r="K14" s="93">
        <v>0</v>
      </c>
      <c r="L14" s="93">
        <v>1</v>
      </c>
      <c r="M14" s="93">
        <v>0</v>
      </c>
      <c r="N14" s="93">
        <v>18</v>
      </c>
      <c r="O14" s="93">
        <v>1</v>
      </c>
      <c r="P14" s="93">
        <v>0</v>
      </c>
      <c r="Q14" s="93">
        <v>0</v>
      </c>
      <c r="R14" s="10"/>
    </row>
    <row r="15" spans="1:18" ht="30.75" customHeight="1">
      <c r="A15" s="69" t="s">
        <v>177</v>
      </c>
      <c r="B15" s="494"/>
      <c r="C15" s="82" t="s">
        <v>187</v>
      </c>
      <c r="D15" s="42">
        <v>5</v>
      </c>
      <c r="E15" s="91">
        <v>0</v>
      </c>
      <c r="F15" s="93">
        <f t="shared" si="1"/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10"/>
    </row>
    <row r="16" spans="1:18" ht="40.5" customHeight="1">
      <c r="A16" s="70" t="s">
        <v>178</v>
      </c>
      <c r="B16" s="494"/>
      <c r="C16" s="35" t="s">
        <v>188</v>
      </c>
      <c r="D16" s="42">
        <v>6</v>
      </c>
      <c r="E16" s="91">
        <v>1</v>
      </c>
      <c r="F16" s="93">
        <f t="shared" si="1"/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10"/>
    </row>
    <row r="17" spans="1:18" ht="17.25" customHeight="1">
      <c r="A17" s="71" t="s">
        <v>71</v>
      </c>
      <c r="B17" s="481"/>
      <c r="C17" s="33" t="s">
        <v>189</v>
      </c>
      <c r="D17" s="42">
        <v>7</v>
      </c>
      <c r="E17" s="91">
        <v>5</v>
      </c>
      <c r="F17" s="93">
        <f t="shared" si="1"/>
        <v>3</v>
      </c>
      <c r="G17" s="93">
        <v>1</v>
      </c>
      <c r="H17" s="93">
        <v>0</v>
      </c>
      <c r="I17" s="93">
        <v>0</v>
      </c>
      <c r="J17" s="93">
        <v>2</v>
      </c>
      <c r="K17" s="93">
        <v>0</v>
      </c>
      <c r="L17" s="93">
        <v>0</v>
      </c>
      <c r="M17" s="93">
        <v>0</v>
      </c>
      <c r="N17" s="93">
        <v>1</v>
      </c>
      <c r="O17" s="93">
        <v>0</v>
      </c>
      <c r="P17" s="93">
        <v>0</v>
      </c>
      <c r="Q17" s="93">
        <v>0</v>
      </c>
      <c r="R17" s="10"/>
    </row>
    <row r="18" spans="1:18" ht="20.25" customHeight="1">
      <c r="A18" s="71" t="s">
        <v>179</v>
      </c>
      <c r="B18" s="490" t="s">
        <v>183</v>
      </c>
      <c r="C18" s="491"/>
      <c r="D18" s="42">
        <v>8</v>
      </c>
      <c r="E18" s="91">
        <v>1</v>
      </c>
      <c r="F18" s="93">
        <f t="shared" si="1"/>
        <v>2</v>
      </c>
      <c r="G18" s="93">
        <v>2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1</v>
      </c>
      <c r="O18" s="93">
        <v>0</v>
      </c>
      <c r="P18" s="93">
        <v>0</v>
      </c>
      <c r="Q18" s="93">
        <v>0</v>
      </c>
      <c r="R18" s="10"/>
    </row>
    <row r="19" spans="1:18" ht="20.25" customHeight="1">
      <c r="A19" s="71" t="s">
        <v>180</v>
      </c>
      <c r="B19" s="492" t="s">
        <v>144</v>
      </c>
      <c r="C19" s="493"/>
      <c r="D19" s="42">
        <v>9</v>
      </c>
      <c r="E19" s="91">
        <v>6</v>
      </c>
      <c r="F19" s="93">
        <f t="shared" si="1"/>
        <v>2</v>
      </c>
      <c r="G19" s="93">
        <v>0</v>
      </c>
      <c r="H19" s="93">
        <v>0</v>
      </c>
      <c r="I19" s="93">
        <v>0</v>
      </c>
      <c r="J19" s="93">
        <v>2</v>
      </c>
      <c r="K19" s="93">
        <v>0</v>
      </c>
      <c r="L19" s="93">
        <v>0</v>
      </c>
      <c r="M19" s="93">
        <v>0</v>
      </c>
      <c r="N19" s="93">
        <v>1</v>
      </c>
      <c r="O19" s="93">
        <v>0</v>
      </c>
      <c r="P19" s="93">
        <v>0</v>
      </c>
      <c r="Q19" s="93">
        <v>0</v>
      </c>
      <c r="R19" s="10"/>
    </row>
    <row r="20" spans="1:18" ht="45" customHeight="1">
      <c r="A20" s="72" t="s">
        <v>181</v>
      </c>
      <c r="B20" s="482" t="s">
        <v>184</v>
      </c>
      <c r="C20" s="483"/>
      <c r="D20" s="42">
        <v>10</v>
      </c>
      <c r="E20" s="91">
        <v>0</v>
      </c>
      <c r="F20" s="93">
        <f t="shared" si="1"/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10"/>
    </row>
    <row r="21" spans="1:17" ht="20.25" customHeight="1">
      <c r="A21" s="73"/>
      <c r="B21" s="77"/>
      <c r="C21" s="83"/>
      <c r="D21" s="88"/>
      <c r="E21" s="8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20.25" customHeight="1">
      <c r="C22" s="84" t="s">
        <v>146</v>
      </c>
      <c r="D22" s="89" t="s">
        <v>190</v>
      </c>
      <c r="E22" s="89"/>
      <c r="F22" s="89"/>
      <c r="G22" s="89"/>
      <c r="H22" s="89"/>
      <c r="I22" s="89"/>
      <c r="J22" s="49"/>
      <c r="L22" s="181"/>
      <c r="M22" s="182"/>
      <c r="N22" s="90"/>
      <c r="O22" s="90"/>
      <c r="P22" s="90"/>
      <c r="Q22" s="49"/>
    </row>
    <row r="23" spans="4:16" ht="20.25" customHeight="1">
      <c r="D23" s="90" t="s">
        <v>191</v>
      </c>
      <c r="E23" s="90"/>
      <c r="J23" s="94"/>
      <c r="L23" s="181"/>
      <c r="M23" s="182"/>
      <c r="N23" s="181"/>
      <c r="P23" s="99"/>
    </row>
    <row r="24" spans="4:13" ht="15" customHeight="1">
      <c r="D24" s="45"/>
      <c r="E24" s="45"/>
      <c r="F24" s="45"/>
      <c r="M24" s="181"/>
    </row>
    <row r="25" spans="4:8" ht="15" customHeight="1">
      <c r="D25" s="45" t="s">
        <v>192</v>
      </c>
      <c r="E25" s="45"/>
      <c r="F25" s="45"/>
      <c r="H25" s="45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8">
    <mergeCell ref="F6:F8"/>
    <mergeCell ref="G7:G8"/>
    <mergeCell ref="B20:C20"/>
    <mergeCell ref="A9:C9"/>
    <mergeCell ref="A11:C11"/>
    <mergeCell ref="B18:C18"/>
    <mergeCell ref="B19:C19"/>
    <mergeCell ref="B12:B17"/>
    <mergeCell ref="A1:Q1"/>
    <mergeCell ref="A2:Q2"/>
    <mergeCell ref="A4:Q4"/>
    <mergeCell ref="D6:D8"/>
    <mergeCell ref="Q7:Q8"/>
    <mergeCell ref="G6:M6"/>
    <mergeCell ref="N6:N8"/>
    <mergeCell ref="P6:P8"/>
    <mergeCell ref="O7:O8"/>
    <mergeCell ref="H7:M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zoomScalePageLayoutView="0" workbookViewId="0" topLeftCell="A7">
      <selection activeCell="A1" sqref="A1"/>
    </sheetView>
  </sheetViews>
  <sheetFormatPr defaultColWidth="9.140625" defaultRowHeight="15.75"/>
  <cols>
    <col min="1" max="1" width="4.00390625" style="0" customWidth="1"/>
    <col min="2" max="2" width="37.28125" style="0" customWidth="1"/>
    <col min="3" max="3" width="6.421875" style="0" customWidth="1"/>
    <col min="4" max="4" width="23.57421875" style="0" customWidth="1"/>
    <col min="5" max="255" width="10.28125" style="0" customWidth="1"/>
  </cols>
  <sheetData>
    <row r="2" ht="15.75" customHeight="1">
      <c r="C2" s="58" t="s">
        <v>208</v>
      </c>
    </row>
    <row r="7" spans="1:5" ht="15.75">
      <c r="A7" s="472" t="s">
        <v>203</v>
      </c>
      <c r="B7" s="472"/>
      <c r="C7" s="472"/>
      <c r="D7" s="472"/>
      <c r="E7" s="472"/>
    </row>
    <row r="8" spans="1:5" ht="15.75">
      <c r="A8" s="472" t="s">
        <v>204</v>
      </c>
      <c r="B8" s="472"/>
      <c r="C8" s="472"/>
      <c r="D8" s="472"/>
      <c r="E8" s="472"/>
    </row>
    <row r="9" spans="2:4" ht="15.75">
      <c r="B9" s="100"/>
      <c r="C9" s="103"/>
      <c r="D9" s="103"/>
    </row>
    <row r="10" spans="1:5" ht="39.75" customHeight="1">
      <c r="A10" s="95"/>
      <c r="B10" s="101"/>
      <c r="C10" s="60" t="s">
        <v>170</v>
      </c>
      <c r="D10" s="56" t="s">
        <v>171</v>
      </c>
      <c r="E10" s="10"/>
    </row>
    <row r="11" spans="1:5" ht="15.75">
      <c r="A11" s="95"/>
      <c r="B11" s="102" t="s">
        <v>16</v>
      </c>
      <c r="C11" s="102" t="s">
        <v>25</v>
      </c>
      <c r="D11" s="102">
        <v>1</v>
      </c>
      <c r="E11" s="10"/>
    </row>
    <row r="12" spans="1:5" ht="33" customHeight="1">
      <c r="A12" s="95"/>
      <c r="B12" s="57" t="s">
        <v>205</v>
      </c>
      <c r="C12" s="61">
        <v>1</v>
      </c>
      <c r="D12" s="8">
        <v>1097</v>
      </c>
      <c r="E12" s="10"/>
    </row>
    <row r="13" spans="1:5" ht="31.5" customHeight="1">
      <c r="A13" s="95"/>
      <c r="B13" s="57" t="s">
        <v>206</v>
      </c>
      <c r="C13" s="61">
        <v>2</v>
      </c>
      <c r="D13" s="8">
        <v>8212192105.8787</v>
      </c>
      <c r="E13" s="10"/>
    </row>
    <row r="14" spans="1:5" ht="33.75" customHeight="1">
      <c r="A14" s="95"/>
      <c r="B14" s="57" t="s">
        <v>207</v>
      </c>
      <c r="C14" s="61">
        <v>3</v>
      </c>
      <c r="D14" s="8">
        <v>6568892222.615</v>
      </c>
      <c r="E14" s="10"/>
    </row>
    <row r="15" spans="2:4" ht="15.75">
      <c r="B15" s="12"/>
      <c r="C15" s="12"/>
      <c r="D15" s="12"/>
    </row>
  </sheetData>
  <sheetProtection/>
  <mergeCells count="2"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2013-02-19T10:51:42Z</cp:lastPrinted>
  <dcterms:created xsi:type="dcterms:W3CDTF">2013-02-19T10:52:03Z</dcterms:created>
  <dcterms:modified xsi:type="dcterms:W3CDTF">2014-01-27T09:07:45Z</dcterms:modified>
  <cp:category/>
  <cp:version/>
  <cp:contentType/>
  <cp:contentStatus/>
</cp:coreProperties>
</file>